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C:\Users\RDLAB\Documents\CMRT and  EMRT\CMRT\"/>
    </mc:Choice>
  </mc:AlternateContent>
  <xr:revisionPtr revIDLastSave="0" documentId="13_ncr:1_{9D94302D-BD4C-4760-B008-AD2C43DFD7E8}"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15" yWindow="-115" windowWidth="27878" windowHeight="15077"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5" l="1"/>
  <c r="T14" i="5" s="1"/>
  <c r="B15" i="5"/>
  <c r="T15" i="5" s="1"/>
  <c r="B16" i="5"/>
  <c r="T16" i="5" s="1"/>
  <c r="B17" i="5"/>
  <c r="T17" i="5"/>
  <c r="B18" i="5"/>
  <c r="T18" i="5" s="1"/>
  <c r="B19" i="5"/>
  <c r="T19" i="5" s="1"/>
  <c r="B20" i="5"/>
  <c r="T20" i="5" s="1"/>
  <c r="B21" i="5"/>
  <c r="T21" i="5"/>
  <c r="B22" i="5"/>
  <c r="T22" i="5" s="1"/>
  <c r="B23" i="5"/>
  <c r="T23" i="5" s="1"/>
  <c r="B24" i="5"/>
  <c r="T24" i="5" s="1"/>
  <c r="B25" i="5"/>
  <c r="T25" i="5"/>
  <c r="B26" i="5"/>
  <c r="T26" i="5" s="1"/>
  <c r="B27" i="5"/>
  <c r="T27" i="5" s="1"/>
  <c r="B28" i="5"/>
  <c r="T28" i="5"/>
  <c r="B29" i="5"/>
  <c r="T29" i="5" s="1"/>
  <c r="B30" i="5"/>
  <c r="T30" i="5" s="1"/>
  <c r="B31" i="5"/>
  <c r="T31" i="5" s="1"/>
  <c r="B32" i="5"/>
  <c r="T32" i="5" s="1"/>
  <c r="B33" i="5"/>
  <c r="T33" i="5"/>
  <c r="B34" i="5"/>
  <c r="T34" i="5" s="1"/>
  <c r="B35" i="5"/>
  <c r="T35" i="5" s="1"/>
  <c r="B36" i="5"/>
  <c r="T36" i="5" s="1"/>
  <c r="B37" i="5"/>
  <c r="T37" i="5" s="1"/>
  <c r="B38" i="5"/>
  <c r="T38" i="5" s="1"/>
  <c r="B39" i="5"/>
  <c r="T39" i="5" s="1"/>
  <c r="B40" i="5"/>
  <c r="T40" i="5" s="1"/>
  <c r="B41" i="5"/>
  <c r="T41" i="5"/>
  <c r="B42" i="5"/>
  <c r="T42" i="5" s="1"/>
  <c r="B43" i="5"/>
  <c r="T43" i="5" s="1"/>
  <c r="B44" i="5"/>
  <c r="T44" i="5" s="1"/>
  <c r="B45" i="5"/>
  <c r="T45" i="5" s="1"/>
  <c r="B46" i="5"/>
  <c r="T46" i="5" s="1"/>
  <c r="B47" i="5"/>
  <c r="T47" i="5" s="1"/>
  <c r="B48" i="5"/>
  <c r="T48" i="5" s="1"/>
  <c r="B49" i="5"/>
  <c r="T49" i="5"/>
  <c r="B50" i="5"/>
  <c r="T50" i="5" s="1"/>
  <c r="B51" i="5"/>
  <c r="T51" i="5" s="1"/>
  <c r="B52" i="5"/>
  <c r="T52" i="5" s="1"/>
  <c r="B53" i="5"/>
  <c r="T53" i="5"/>
  <c r="B54" i="5"/>
  <c r="T54" i="5" s="1"/>
  <c r="B55" i="5"/>
  <c r="T55" i="5" s="1"/>
  <c r="B56" i="5"/>
  <c r="T56" i="5" s="1"/>
  <c r="B57" i="5"/>
  <c r="T57" i="5"/>
  <c r="B58" i="5"/>
  <c r="T58" i="5" s="1"/>
  <c r="B59" i="5"/>
  <c r="T59" i="5" s="1"/>
  <c r="B60" i="5"/>
  <c r="T60" i="5"/>
  <c r="B61" i="5"/>
  <c r="T61" i="5"/>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c r="B77" i="5"/>
  <c r="T77" i="5" s="1"/>
  <c r="B78" i="5"/>
  <c r="T78" i="5" s="1"/>
  <c r="B79" i="5"/>
  <c r="T79" i="5" s="1"/>
  <c r="B80" i="5"/>
  <c r="T80" i="5" s="1"/>
  <c r="B81" i="5"/>
  <c r="T81" i="5" s="1"/>
  <c r="B82" i="5"/>
  <c r="T82" i="5" s="1"/>
  <c r="B83" i="5"/>
  <c r="T83" i="5" s="1"/>
  <c r="B84" i="5"/>
  <c r="T84" i="5" s="1"/>
  <c r="B85" i="5"/>
  <c r="T85" i="5"/>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c r="B101" i="5"/>
  <c r="T101" i="5"/>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c r="B118" i="5"/>
  <c r="T118" i="5" s="1"/>
  <c r="B119" i="5"/>
  <c r="T119" i="5" s="1"/>
  <c r="B120" i="5"/>
  <c r="T120" i="5" s="1"/>
  <c r="B121" i="5"/>
  <c r="T121" i="5" s="1"/>
  <c r="B122" i="5"/>
  <c r="T122" i="5" s="1"/>
  <c r="B123" i="5"/>
  <c r="T123" i="5" s="1"/>
  <c r="B124" i="5"/>
  <c r="T124" i="5"/>
  <c r="B125" i="5"/>
  <c r="T125" i="5"/>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c r="B166" i="5"/>
  <c r="T166" i="5" s="1"/>
  <c r="B167" i="5"/>
  <c r="T167" i="5" s="1"/>
  <c r="B168" i="5"/>
  <c r="T168" i="5" s="1"/>
  <c r="B169" i="5"/>
  <c r="T169" i="5" s="1"/>
  <c r="B170" i="5"/>
  <c r="T170" i="5" s="1"/>
  <c r="B171" i="5"/>
  <c r="T171" i="5" s="1"/>
  <c r="B172" i="5"/>
  <c r="T172" i="5"/>
  <c r="B173" i="5"/>
  <c r="T173" i="5" s="1"/>
  <c r="B174" i="5"/>
  <c r="T174" i="5" s="1"/>
  <c r="B175" i="5"/>
  <c r="T175" i="5" s="1"/>
  <c r="B176" i="5"/>
  <c r="T176" i="5" s="1"/>
  <c r="B177" i="5"/>
  <c r="T177" i="5" s="1"/>
  <c r="B178" i="5"/>
  <c r="T178" i="5" s="1"/>
  <c r="B179" i="5"/>
  <c r="T179" i="5" s="1"/>
  <c r="B180" i="5"/>
  <c r="T180" i="5"/>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c r="B261" i="5"/>
  <c r="T261" i="5"/>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c r="B277" i="5"/>
  <c r="T277" i="5" s="1"/>
  <c r="B278" i="5"/>
  <c r="T278" i="5" s="1"/>
  <c r="B279" i="5"/>
  <c r="T279" i="5" s="1"/>
  <c r="B280" i="5"/>
  <c r="T280" i="5" s="1"/>
  <c r="B281" i="5"/>
  <c r="T281" i="5" s="1"/>
  <c r="B282" i="5"/>
  <c r="T282" i="5" s="1"/>
  <c r="B283" i="5"/>
  <c r="T283" i="5" s="1"/>
  <c r="B284" i="5"/>
  <c r="T284" i="5" s="1"/>
  <c r="B285" i="5"/>
  <c r="T285" i="5"/>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c r="B301" i="5"/>
  <c r="T301" i="5"/>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c r="B333" i="5"/>
  <c r="T333" i="5" s="1"/>
  <c r="B334" i="5"/>
  <c r="T334" i="5" s="1"/>
  <c r="B335" i="5"/>
  <c r="T335" i="5" s="1"/>
  <c r="B336" i="5"/>
  <c r="T336" i="5" s="1"/>
  <c r="B337" i="5"/>
  <c r="T337" i="5" s="1"/>
  <c r="B338" i="5"/>
  <c r="T338" i="5" s="1"/>
  <c r="B339" i="5"/>
  <c r="T339" i="5" s="1"/>
  <c r="B340" i="5"/>
  <c r="T340" i="5" s="1"/>
  <c r="B341" i="5"/>
  <c r="T341" i="5"/>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c r="B357" i="5"/>
  <c r="T357" i="5"/>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c r="B381" i="5"/>
  <c r="T381" i="5"/>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c r="B413" i="5"/>
  <c r="T413" i="5"/>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c r="B430" i="5"/>
  <c r="T430" i="5" s="1"/>
  <c r="B431" i="5"/>
  <c r="T431" i="5" s="1"/>
  <c r="B432" i="5"/>
  <c r="T432" i="5" s="1"/>
  <c r="B433" i="5"/>
  <c r="T433" i="5" s="1"/>
  <c r="B434" i="5"/>
  <c r="T434" i="5" s="1"/>
  <c r="B435" i="5"/>
  <c r="T435" i="5" s="1"/>
  <c r="B436" i="5"/>
  <c r="T436" i="5"/>
  <c r="B437" i="5"/>
  <c r="T437" i="5"/>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c r="B453" i="5"/>
  <c r="T453" i="5" s="1"/>
  <c r="B454" i="5"/>
  <c r="T454" i="5" s="1"/>
  <c r="B455" i="5"/>
  <c r="T455" i="5" s="1"/>
  <c r="B456" i="5"/>
  <c r="T456" i="5" s="1"/>
  <c r="B457" i="5"/>
  <c r="T457" i="5" s="1"/>
  <c r="B458" i="5"/>
  <c r="T458" i="5" s="1"/>
  <c r="B459" i="5"/>
  <c r="T459" i="5" s="1"/>
  <c r="B460" i="5"/>
  <c r="T460" i="5" s="1"/>
  <c r="B461" i="5"/>
  <c r="T461" i="5"/>
  <c r="B462" i="5"/>
  <c r="T462" i="5" s="1"/>
  <c r="B463" i="5"/>
  <c r="T463" i="5" s="1"/>
  <c r="B464" i="5"/>
  <c r="T464" i="5" s="1"/>
  <c r="B465" i="5"/>
  <c r="T465" i="5" s="1"/>
  <c r="B466" i="5"/>
  <c r="T466" i="5" s="1"/>
  <c r="B467" i="5"/>
  <c r="T467" i="5" s="1"/>
  <c r="B468" i="5"/>
  <c r="T468" i="5"/>
  <c r="B469" i="5"/>
  <c r="T469" i="5" s="1"/>
  <c r="B470" i="5"/>
  <c r="T470" i="5" s="1"/>
  <c r="B471" i="5"/>
  <c r="T471" i="5" s="1"/>
  <c r="B472" i="5"/>
  <c r="T472" i="5" s="1"/>
  <c r="B473" i="5"/>
  <c r="T473" i="5" s="1"/>
  <c r="B474" i="5"/>
  <c r="T474" i="5" s="1"/>
  <c r="B475" i="5"/>
  <c r="T475" i="5" s="1"/>
  <c r="B476" i="5"/>
  <c r="T476" i="5"/>
  <c r="B477" i="5"/>
  <c r="T477" i="5"/>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c r="B494" i="5"/>
  <c r="T494" i="5" s="1"/>
  <c r="B495" i="5"/>
  <c r="T495" i="5" s="1"/>
  <c r="B496" i="5"/>
  <c r="T496" i="5" s="1"/>
  <c r="B497" i="5"/>
  <c r="T497" i="5" s="1"/>
  <c r="B498" i="5"/>
  <c r="T498" i="5" s="1"/>
  <c r="B499" i="5"/>
  <c r="T499" i="5" s="1"/>
  <c r="B500" i="5"/>
  <c r="T500" i="5"/>
  <c r="B501" i="5"/>
  <c r="T501" i="5" s="1"/>
  <c r="B502" i="5"/>
  <c r="T502" i="5" s="1"/>
  <c r="B503" i="5"/>
  <c r="T503" i="5" s="1"/>
  <c r="B504" i="5"/>
  <c r="T504" i="5" s="1"/>
  <c r="B505" i="5"/>
  <c r="T505" i="5" s="1"/>
  <c r="B506" i="5"/>
  <c r="T506" i="5" s="1"/>
  <c r="B507" i="5"/>
  <c r="T507" i="5" s="1"/>
  <c r="B508" i="5"/>
  <c r="T508" i="5"/>
  <c r="B509" i="5"/>
  <c r="T509" i="5" s="1"/>
  <c r="B510" i="5"/>
  <c r="T510" i="5" s="1"/>
  <c r="B511" i="5"/>
  <c r="T511" i="5" s="1"/>
  <c r="B512" i="5"/>
  <c r="T512" i="5" s="1"/>
  <c r="B513" i="5"/>
  <c r="T513" i="5" s="1"/>
  <c r="B514" i="5"/>
  <c r="T514" i="5" s="1"/>
  <c r="B515" i="5"/>
  <c r="T515" i="5" s="1"/>
  <c r="B516" i="5"/>
  <c r="T516" i="5"/>
  <c r="B517" i="5"/>
  <c r="T517" i="5" s="1"/>
  <c r="B518" i="5"/>
  <c r="T518" i="5" s="1"/>
  <c r="B519" i="5"/>
  <c r="T519" i="5" s="1"/>
  <c r="B520" i="5"/>
  <c r="T520" i="5" s="1"/>
  <c r="B521" i="5"/>
  <c r="T521" i="5" s="1"/>
  <c r="B522" i="5"/>
  <c r="T522" i="5" s="1"/>
  <c r="B523" i="5"/>
  <c r="T523" i="5" s="1"/>
  <c r="B524" i="5"/>
  <c r="T524" i="5"/>
  <c r="B525" i="5"/>
  <c r="T525" i="5"/>
  <c r="B526" i="5"/>
  <c r="T526" i="5" s="1"/>
  <c r="B527" i="5"/>
  <c r="T527" i="5" s="1"/>
  <c r="B528" i="5"/>
  <c r="T528" i="5" s="1"/>
  <c r="B529" i="5"/>
  <c r="T529" i="5" s="1"/>
  <c r="B530" i="5"/>
  <c r="T530" i="5" s="1"/>
  <c r="B531" i="5"/>
  <c r="T531" i="5" s="1"/>
  <c r="B532" i="5"/>
  <c r="T532" i="5"/>
  <c r="B533" i="5"/>
  <c r="T533" i="5"/>
  <c r="B534" i="5"/>
  <c r="T534" i="5" s="1"/>
  <c r="B535" i="5"/>
  <c r="T535" i="5" s="1"/>
  <c r="B536" i="5"/>
  <c r="T536" i="5" s="1"/>
  <c r="B537" i="5"/>
  <c r="T537" i="5" s="1"/>
  <c r="B538" i="5"/>
  <c r="T538" i="5" s="1"/>
  <c r="B539" i="5"/>
  <c r="T539" i="5" s="1"/>
  <c r="B540" i="5"/>
  <c r="T540" i="5" s="1"/>
  <c r="B541" i="5"/>
  <c r="T541" i="5"/>
  <c r="B542" i="5"/>
  <c r="T542" i="5" s="1"/>
  <c r="B543" i="5"/>
  <c r="T543" i="5" s="1"/>
  <c r="B544" i="5"/>
  <c r="T544" i="5" s="1"/>
  <c r="B545" i="5"/>
  <c r="T545" i="5" s="1"/>
  <c r="B546" i="5"/>
  <c r="T546" i="5" s="1"/>
  <c r="B547" i="5"/>
  <c r="T547" i="5" s="1"/>
  <c r="B548" i="5"/>
  <c r="T548" i="5" s="1"/>
  <c r="B549" i="5"/>
  <c r="T549" i="5"/>
  <c r="B550" i="5"/>
  <c r="T550" i="5" s="1"/>
  <c r="B551" i="5"/>
  <c r="T551" i="5" s="1"/>
  <c r="B552" i="5"/>
  <c r="T552" i="5" s="1"/>
  <c r="B553" i="5"/>
  <c r="T553" i="5" s="1"/>
  <c r="B554" i="5"/>
  <c r="T554" i="5" s="1"/>
  <c r="B555" i="5"/>
  <c r="T555" i="5" s="1"/>
  <c r="B556" i="5"/>
  <c r="T556" i="5" s="1"/>
  <c r="B557" i="5"/>
  <c r="T557" i="5"/>
  <c r="B558" i="5"/>
  <c r="T558" i="5" s="1"/>
  <c r="B559" i="5"/>
  <c r="T559" i="5" s="1"/>
  <c r="B560" i="5"/>
  <c r="T560" i="5" s="1"/>
  <c r="B561" i="5"/>
  <c r="T561" i="5" s="1"/>
  <c r="B562" i="5"/>
  <c r="T562" i="5" s="1"/>
  <c r="B563" i="5"/>
  <c r="T563" i="5" s="1"/>
  <c r="B564" i="5"/>
  <c r="T564" i="5"/>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c r="B581" i="5"/>
  <c r="T581" i="5" s="1"/>
  <c r="B582" i="5"/>
  <c r="T582" i="5" s="1"/>
  <c r="B583" i="5"/>
  <c r="T583" i="5" s="1"/>
  <c r="B584" i="5"/>
  <c r="T584" i="5" s="1"/>
  <c r="B585" i="5"/>
  <c r="T585" i="5" s="1"/>
  <c r="B586" i="5"/>
  <c r="T586" i="5" s="1"/>
  <c r="B587" i="5"/>
  <c r="T587" i="5" s="1"/>
  <c r="B588" i="5"/>
  <c r="T588" i="5" s="1"/>
  <c r="B589" i="5"/>
  <c r="T589" i="5"/>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c r="B605" i="5"/>
  <c r="T605" i="5"/>
  <c r="B606" i="5"/>
  <c r="T606" i="5" s="1"/>
  <c r="B607" i="5"/>
  <c r="T607" i="5" s="1"/>
  <c r="B608" i="5"/>
  <c r="T608" i="5" s="1"/>
  <c r="B609" i="5"/>
  <c r="T609" i="5" s="1"/>
  <c r="B610" i="5"/>
  <c r="T610" i="5" s="1"/>
  <c r="B611" i="5"/>
  <c r="T611" i="5" s="1"/>
  <c r="B612" i="5"/>
  <c r="T612" i="5"/>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c r="B669" i="5"/>
  <c r="T669" i="5" s="1"/>
  <c r="B670" i="5"/>
  <c r="T670" i="5" s="1"/>
  <c r="B671" i="5"/>
  <c r="T671" i="5" s="1"/>
  <c r="B672" i="5"/>
  <c r="T672" i="5" s="1"/>
  <c r="B673" i="5"/>
  <c r="T673" i="5" s="1"/>
  <c r="B674" i="5"/>
  <c r="T674" i="5" s="1"/>
  <c r="B675" i="5"/>
  <c r="T675" i="5" s="1"/>
  <c r="B676" i="5"/>
  <c r="T676" i="5"/>
  <c r="B677" i="5"/>
  <c r="T677" i="5" s="1"/>
  <c r="B678" i="5"/>
  <c r="T678" i="5" s="1"/>
  <c r="B679" i="5"/>
  <c r="T679" i="5" s="1"/>
  <c r="B680" i="5"/>
  <c r="T680" i="5" s="1"/>
  <c r="B681" i="5"/>
  <c r="T681" i="5" s="1"/>
  <c r="B682" i="5"/>
  <c r="T682" i="5" s="1"/>
  <c r="B683" i="5"/>
  <c r="T683" i="5" s="1"/>
  <c r="B684" i="5"/>
  <c r="T684" i="5" s="1"/>
  <c r="B685" i="5"/>
  <c r="T685" i="5" s="1"/>
  <c r="B686" i="5"/>
  <c r="T686" i="5" s="1"/>
  <c r="B687" i="5"/>
  <c r="T687" i="5"/>
  <c r="B688" i="5"/>
  <c r="T688" i="5" s="1"/>
  <c r="B689" i="5"/>
  <c r="T689" i="5" s="1"/>
  <c r="B690" i="5"/>
  <c r="T690" i="5"/>
  <c r="B691" i="5"/>
  <c r="T691" i="5" s="1"/>
  <c r="B692" i="5"/>
  <c r="T692" i="5" s="1"/>
  <c r="B693" i="5"/>
  <c r="T693" i="5" s="1"/>
  <c r="B694" i="5"/>
  <c r="T694" i="5" s="1"/>
  <c r="B695" i="5"/>
  <c r="T695" i="5"/>
  <c r="B696" i="5"/>
  <c r="T696" i="5" s="1"/>
  <c r="B697" i="5"/>
  <c r="T697" i="5" s="1"/>
  <c r="B698" i="5"/>
  <c r="T698" i="5"/>
  <c r="B699" i="5"/>
  <c r="T699" i="5" s="1"/>
  <c r="B700" i="5"/>
  <c r="T700" i="5" s="1"/>
  <c r="B701" i="5"/>
  <c r="T701" i="5" s="1"/>
  <c r="B702" i="5"/>
  <c r="T702" i="5" s="1"/>
  <c r="B703" i="5"/>
  <c r="T703" i="5"/>
  <c r="B704" i="5"/>
  <c r="T704" i="5" s="1"/>
  <c r="B705" i="5"/>
  <c r="T705" i="5" s="1"/>
  <c r="B706" i="5"/>
  <c r="T706" i="5"/>
  <c r="B707" i="5"/>
  <c r="T707" i="5" s="1"/>
  <c r="B708" i="5"/>
  <c r="T708" i="5" s="1"/>
  <c r="B709" i="5"/>
  <c r="T709" i="5" s="1"/>
  <c r="B710" i="5"/>
  <c r="T710" i="5" s="1"/>
  <c r="B711" i="5"/>
  <c r="T711" i="5"/>
  <c r="B712" i="5"/>
  <c r="T712" i="5" s="1"/>
  <c r="B713" i="5"/>
  <c r="T713" i="5" s="1"/>
  <c r="B714" i="5"/>
  <c r="T714" i="5"/>
  <c r="B715" i="5"/>
  <c r="T715" i="5" s="1"/>
  <c r="B716" i="5"/>
  <c r="T716" i="5" s="1"/>
  <c r="B717" i="5"/>
  <c r="T717" i="5" s="1"/>
  <c r="B718" i="5"/>
  <c r="T718" i="5" s="1"/>
  <c r="B719" i="5"/>
  <c r="T719" i="5"/>
  <c r="B720" i="5"/>
  <c r="T720" i="5" s="1"/>
  <c r="B721" i="5"/>
  <c r="T721" i="5" s="1"/>
  <c r="B722" i="5"/>
  <c r="T722" i="5"/>
  <c r="B723" i="5"/>
  <c r="T723" i="5" s="1"/>
  <c r="B724" i="5"/>
  <c r="T724" i="5" s="1"/>
  <c r="B725" i="5"/>
  <c r="T725" i="5" s="1"/>
  <c r="B726" i="5"/>
  <c r="T726" i="5" s="1"/>
  <c r="B727" i="5"/>
  <c r="T727" i="5"/>
  <c r="B728" i="5"/>
  <c r="T728" i="5" s="1"/>
  <c r="B729" i="5"/>
  <c r="T729" i="5" s="1"/>
  <c r="B730" i="5"/>
  <c r="T730" i="5"/>
  <c r="B731" i="5"/>
  <c r="T731" i="5" s="1"/>
  <c r="B732" i="5"/>
  <c r="T732" i="5" s="1"/>
  <c r="B733" i="5"/>
  <c r="T733" i="5" s="1"/>
  <c r="B734" i="5"/>
  <c r="T734" i="5" s="1"/>
  <c r="B735" i="5"/>
  <c r="T735" i="5"/>
  <c r="B736" i="5"/>
  <c r="T736" i="5" s="1"/>
  <c r="B737" i="5"/>
  <c r="T737" i="5" s="1"/>
  <c r="B738" i="5"/>
  <c r="T738" i="5"/>
  <c r="B739" i="5"/>
  <c r="T739" i="5" s="1"/>
  <c r="B740" i="5"/>
  <c r="T740" i="5" s="1"/>
  <c r="B741" i="5"/>
  <c r="T741" i="5" s="1"/>
  <c r="B742" i="5"/>
  <c r="T742" i="5" s="1"/>
  <c r="B743" i="5"/>
  <c r="T743" i="5"/>
  <c r="B744" i="5"/>
  <c r="T744" i="5" s="1"/>
  <c r="B745" i="5"/>
  <c r="T745" i="5" s="1"/>
  <c r="B746" i="5"/>
  <c r="T746" i="5" s="1"/>
  <c r="B747" i="5"/>
  <c r="T747" i="5" s="1"/>
  <c r="B748" i="5"/>
  <c r="T748" i="5" s="1"/>
  <c r="B749" i="5"/>
  <c r="T749" i="5" s="1"/>
  <c r="B750" i="5"/>
  <c r="T750" i="5" s="1"/>
  <c r="B751" i="5"/>
  <c r="T751" i="5"/>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c r="B792" i="5"/>
  <c r="T792" i="5" s="1"/>
  <c r="B793" i="5"/>
  <c r="T793" i="5" s="1"/>
  <c r="B794" i="5"/>
  <c r="T794" i="5"/>
  <c r="B795" i="5"/>
  <c r="T795" i="5" s="1"/>
  <c r="B796" i="5"/>
  <c r="T796" i="5" s="1"/>
  <c r="B797" i="5"/>
  <c r="T797" i="5" s="1"/>
  <c r="B798" i="5"/>
  <c r="T798" i="5" s="1"/>
  <c r="B799" i="5"/>
  <c r="T799" i="5" s="1"/>
  <c r="B800" i="5"/>
  <c r="T800" i="5" s="1"/>
  <c r="B801" i="5"/>
  <c r="T801" i="5" s="1"/>
  <c r="B802" i="5"/>
  <c r="T802" i="5"/>
  <c r="B803" i="5"/>
  <c r="T803" i="5" s="1"/>
  <c r="B804" i="5"/>
  <c r="T804" i="5" s="1"/>
  <c r="B805" i="5"/>
  <c r="T805" i="5" s="1"/>
  <c r="B806" i="5"/>
  <c r="T806" i="5" s="1"/>
  <c r="B807" i="5"/>
  <c r="T807" i="5"/>
  <c r="B808" i="5"/>
  <c r="T808" i="5" s="1"/>
  <c r="B809" i="5"/>
  <c r="T809" i="5" s="1"/>
  <c r="B810" i="5"/>
  <c r="T810" i="5" s="1"/>
  <c r="B811" i="5"/>
  <c r="T811" i="5" s="1"/>
  <c r="B812" i="5"/>
  <c r="T812" i="5" s="1"/>
  <c r="B813" i="5"/>
  <c r="T813" i="5" s="1"/>
  <c r="B814" i="5"/>
  <c r="T814" i="5" s="1"/>
  <c r="B815" i="5"/>
  <c r="T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c r="B856" i="5"/>
  <c r="T856" i="5" s="1"/>
  <c r="B857" i="5"/>
  <c r="T857" i="5" s="1"/>
  <c r="B858" i="5"/>
  <c r="T858" i="5"/>
  <c r="B859" i="5"/>
  <c r="T859" i="5" s="1"/>
  <c r="B860" i="5"/>
  <c r="T860" i="5" s="1"/>
  <c r="B861" i="5"/>
  <c r="T861" i="5" s="1"/>
  <c r="B862" i="5"/>
  <c r="T862" i="5" s="1"/>
  <c r="B863" i="5"/>
  <c r="T863" i="5" s="1"/>
  <c r="B864" i="5"/>
  <c r="T864" i="5" s="1"/>
  <c r="B865" i="5"/>
  <c r="T865" i="5" s="1"/>
  <c r="B866" i="5"/>
  <c r="T866" i="5"/>
  <c r="B867" i="5"/>
  <c r="T867" i="5" s="1"/>
  <c r="B868" i="5"/>
  <c r="T868" i="5" s="1"/>
  <c r="B869" i="5"/>
  <c r="T869" i="5" s="1"/>
  <c r="B870" i="5"/>
  <c r="T870" i="5" s="1"/>
  <c r="B871" i="5"/>
  <c r="T871" i="5"/>
  <c r="B872" i="5"/>
  <c r="T872" i="5" s="1"/>
  <c r="B873" i="5"/>
  <c r="T873" i="5" s="1"/>
  <c r="B874" i="5"/>
  <c r="T874" i="5" s="1"/>
  <c r="B875" i="5"/>
  <c r="T875" i="5" s="1"/>
  <c r="B876" i="5"/>
  <c r="T876" i="5" s="1"/>
  <c r="B877" i="5"/>
  <c r="T877" i="5" s="1"/>
  <c r="B878" i="5"/>
  <c r="T878" i="5" s="1"/>
  <c r="B879" i="5"/>
  <c r="T879" i="5"/>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c r="B939" i="5"/>
  <c r="T939" i="5" s="1"/>
  <c r="B940" i="5"/>
  <c r="T940" i="5" s="1"/>
  <c r="B941" i="5"/>
  <c r="T941" i="5" s="1"/>
  <c r="B942" i="5"/>
  <c r="T942" i="5" s="1"/>
  <c r="B943" i="5"/>
  <c r="T943" i="5" s="1"/>
  <c r="B944" i="5"/>
  <c r="T944" i="5" s="1"/>
  <c r="B945" i="5"/>
  <c r="T945" i="5" s="1"/>
  <c r="B946" i="5"/>
  <c r="T946" i="5"/>
  <c r="B947" i="5"/>
  <c r="T947" i="5" s="1"/>
  <c r="B948" i="5"/>
  <c r="T948" i="5" s="1"/>
  <c r="B949" i="5"/>
  <c r="T949" i="5" s="1"/>
  <c r="B950" i="5"/>
  <c r="T950" i="5" s="1"/>
  <c r="B951" i="5"/>
  <c r="T951" i="5"/>
  <c r="B952" i="5"/>
  <c r="T952" i="5" s="1"/>
  <c r="B953" i="5"/>
  <c r="T953" i="5" s="1"/>
  <c r="B954" i="5"/>
  <c r="T954" i="5" s="1"/>
  <c r="B955" i="5"/>
  <c r="T955" i="5" s="1"/>
  <c r="B956" i="5"/>
  <c r="T956" i="5" s="1"/>
  <c r="B957" i="5"/>
  <c r="T957" i="5" s="1"/>
  <c r="B958" i="5"/>
  <c r="T958" i="5" s="1"/>
  <c r="B959" i="5"/>
  <c r="T959" i="5"/>
  <c r="B960" i="5"/>
  <c r="T960" i="5" s="1"/>
  <c r="B961" i="5"/>
  <c r="T961" i="5" s="1"/>
  <c r="B962" i="5"/>
  <c r="T962" i="5"/>
  <c r="B963" i="5"/>
  <c r="T963" i="5" s="1"/>
  <c r="B964" i="5"/>
  <c r="T964" i="5" s="1"/>
  <c r="B965" i="5"/>
  <c r="T965" i="5" s="1"/>
  <c r="B966" i="5"/>
  <c r="T966" i="5" s="1"/>
  <c r="B967" i="5"/>
  <c r="T967" i="5" s="1"/>
  <c r="B968" i="5"/>
  <c r="T968" i="5" s="1"/>
  <c r="B969" i="5"/>
  <c r="T969" i="5" s="1"/>
  <c r="B970" i="5"/>
  <c r="T970" i="5"/>
  <c r="B971" i="5"/>
  <c r="T971" i="5" s="1"/>
  <c r="B972" i="5"/>
  <c r="T972" i="5" s="1"/>
  <c r="B973" i="5"/>
  <c r="T973" i="5" s="1"/>
  <c r="B974" i="5"/>
  <c r="T974" i="5" s="1"/>
  <c r="B975" i="5"/>
  <c r="T975" i="5"/>
  <c r="B976" i="5"/>
  <c r="T976" i="5" s="1"/>
  <c r="B977" i="5"/>
  <c r="T977" i="5" s="1"/>
  <c r="B978" i="5"/>
  <c r="T978" i="5" s="1"/>
  <c r="B979" i="5"/>
  <c r="T979" i="5" s="1"/>
  <c r="B980" i="5"/>
  <c r="T980" i="5" s="1"/>
  <c r="B981" i="5"/>
  <c r="T981" i="5" s="1"/>
  <c r="B982" i="5"/>
  <c r="T982" i="5" s="1"/>
  <c r="B983" i="5"/>
  <c r="T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c r="B1003" i="5"/>
  <c r="T1003" i="5" s="1"/>
  <c r="B1004" i="5"/>
  <c r="T1004" i="5" s="1"/>
  <c r="B1005" i="5"/>
  <c r="T1005" i="5" s="1"/>
  <c r="B1006" i="5"/>
  <c r="T1006" i="5" s="1"/>
  <c r="B1007" i="5"/>
  <c r="T1007" i="5" s="1"/>
  <c r="B1008" i="5"/>
  <c r="T1008" i="5" s="1"/>
  <c r="B1009" i="5"/>
  <c r="T1009" i="5" s="1"/>
  <c r="B1010" i="5"/>
  <c r="T1010" i="5"/>
  <c r="B1011" i="5"/>
  <c r="T1011" i="5" s="1"/>
  <c r="B1012" i="5"/>
  <c r="T1012" i="5" s="1"/>
  <c r="B1013" i="5"/>
  <c r="T1013" i="5" s="1"/>
  <c r="B1014" i="5"/>
  <c r="T1014" i="5" s="1"/>
  <c r="B1015" i="5"/>
  <c r="T1015" i="5"/>
  <c r="B1016" i="5"/>
  <c r="T1016" i="5" s="1"/>
  <c r="B1017" i="5"/>
  <c r="T1017" i="5" s="1"/>
  <c r="B1018" i="5"/>
  <c r="T1018" i="5" s="1"/>
  <c r="B1019" i="5"/>
  <c r="T1019" i="5" s="1"/>
  <c r="B1020" i="5"/>
  <c r="T1020" i="5" s="1"/>
  <c r="B1021" i="5"/>
  <c r="T1021" i="5" s="1"/>
  <c r="B1022" i="5"/>
  <c r="T1022" i="5" s="1"/>
  <c r="B1023" i="5"/>
  <c r="T1023" i="5"/>
  <c r="B1024" i="5"/>
  <c r="T1024" i="5" s="1"/>
  <c r="B1025" i="5"/>
  <c r="T1025" i="5" s="1"/>
  <c r="B1026" i="5"/>
  <c r="T1026" i="5"/>
  <c r="B1027" i="5"/>
  <c r="T1027" i="5" s="1"/>
  <c r="B1028" i="5"/>
  <c r="T1028" i="5" s="1"/>
  <c r="B1029" i="5"/>
  <c r="T1029" i="5" s="1"/>
  <c r="B1030" i="5"/>
  <c r="T1030" i="5" s="1"/>
  <c r="B1031" i="5"/>
  <c r="T1031" i="5" s="1"/>
  <c r="B1032" i="5"/>
  <c r="T1032" i="5" s="1"/>
  <c r="B1033" i="5"/>
  <c r="T1033" i="5" s="1"/>
  <c r="B1034" i="5"/>
  <c r="T1034" i="5"/>
  <c r="B1035" i="5"/>
  <c r="T1035" i="5" s="1"/>
  <c r="B1036" i="5"/>
  <c r="T1036" i="5"/>
  <c r="B1037" i="5"/>
  <c r="T1037" i="5" s="1"/>
  <c r="B1038" i="5"/>
  <c r="T1038" i="5" s="1"/>
  <c r="B1039" i="5"/>
  <c r="T1039" i="5" s="1"/>
  <c r="B1040" i="5"/>
  <c r="T1040" i="5" s="1"/>
  <c r="B1041" i="5"/>
  <c r="T1041" i="5" s="1"/>
  <c r="B1042" i="5"/>
  <c r="T1042" i="5"/>
  <c r="B1043" i="5"/>
  <c r="T1043" i="5" s="1"/>
  <c r="B1044" i="5"/>
  <c r="T1044" i="5" s="1"/>
  <c r="B1045" i="5"/>
  <c r="T1045" i="5" s="1"/>
  <c r="B1046" i="5"/>
  <c r="T1046" i="5" s="1"/>
  <c r="B1047" i="5"/>
  <c r="T1047" i="5"/>
  <c r="B1048" i="5"/>
  <c r="T1048" i="5" s="1"/>
  <c r="B1049" i="5"/>
  <c r="T1049" i="5" s="1"/>
  <c r="B1050" i="5"/>
  <c r="T1050" i="5"/>
  <c r="B1051" i="5"/>
  <c r="T1051" i="5" s="1"/>
  <c r="B1052" i="5"/>
  <c r="T1052" i="5" s="1"/>
  <c r="B1053" i="5"/>
  <c r="T1053" i="5" s="1"/>
  <c r="B1054" i="5"/>
  <c r="T1054" i="5" s="1"/>
  <c r="B1055" i="5"/>
  <c r="T1055" i="5"/>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c r="B1088" i="5"/>
  <c r="T1088" i="5" s="1"/>
  <c r="B1089" i="5"/>
  <c r="T1089" i="5" s="1"/>
  <c r="B1090" i="5"/>
  <c r="T1090" i="5" s="1"/>
  <c r="B1091" i="5"/>
  <c r="T1091" i="5" s="1"/>
  <c r="B1092" i="5"/>
  <c r="T1092" i="5" s="1"/>
  <c r="B1093" i="5"/>
  <c r="T1093" i="5" s="1"/>
  <c r="B1094" i="5"/>
  <c r="T1094" i="5" s="1"/>
  <c r="B1095" i="5"/>
  <c r="T1095" i="5"/>
  <c r="B1096" i="5"/>
  <c r="T1096" i="5" s="1"/>
  <c r="B1097" i="5"/>
  <c r="T1097" i="5" s="1"/>
  <c r="B1098" i="5"/>
  <c r="T1098" i="5" s="1"/>
  <c r="B1099" i="5"/>
  <c r="T1099" i="5" s="1"/>
  <c r="B1100" i="5"/>
  <c r="T1100" i="5" s="1"/>
  <c r="B1101" i="5"/>
  <c r="T1101" i="5" s="1"/>
  <c r="B1102" i="5"/>
  <c r="T1102" i="5" s="1"/>
  <c r="B1103" i="5"/>
  <c r="T1103" i="5"/>
  <c r="B1104" i="5"/>
  <c r="T1104" i="5" s="1"/>
  <c r="B1105" i="5"/>
  <c r="T1105" i="5" s="1"/>
  <c r="B1106" i="5"/>
  <c r="T1106" i="5"/>
  <c r="B1107" i="5"/>
  <c r="T1107" i="5" s="1"/>
  <c r="B1108" i="5"/>
  <c r="T1108" i="5" s="1"/>
  <c r="B1109" i="5"/>
  <c r="T1109" i="5" s="1"/>
  <c r="B1110" i="5"/>
  <c r="T1110" i="5" s="1"/>
  <c r="B1111" i="5"/>
  <c r="T1111" i="5" s="1"/>
  <c r="B1112" i="5"/>
  <c r="T1112" i="5" s="1"/>
  <c r="B1113" i="5"/>
  <c r="T1113" i="5" s="1"/>
  <c r="B1114" i="5"/>
  <c r="T1114" i="5" s="1"/>
  <c r="B1115" i="5"/>
  <c r="T1115" i="5" s="1"/>
  <c r="B1116" i="5"/>
  <c r="T1116" i="5"/>
  <c r="B1117" i="5"/>
  <c r="T1117" i="5" s="1"/>
  <c r="B1118" i="5"/>
  <c r="T1118" i="5" s="1"/>
  <c r="B1119" i="5"/>
  <c r="T1119" i="5"/>
  <c r="B1120" i="5"/>
  <c r="T1120" i="5" s="1"/>
  <c r="B1121" i="5"/>
  <c r="T1121" i="5" s="1"/>
  <c r="B1122" i="5"/>
  <c r="T1122" i="5"/>
  <c r="B1123" i="5"/>
  <c r="T1123" i="5" s="1"/>
  <c r="B1124" i="5"/>
  <c r="T1124" i="5" s="1"/>
  <c r="B1125" i="5"/>
  <c r="T1125" i="5" s="1"/>
  <c r="B1126" i="5"/>
  <c r="T1126" i="5" s="1"/>
  <c r="B1127" i="5"/>
  <c r="T1127" i="5" s="1"/>
  <c r="B1128" i="5"/>
  <c r="T1128" i="5" s="1"/>
  <c r="B1129" i="5"/>
  <c r="T1129" i="5" s="1"/>
  <c r="B1130" i="5"/>
  <c r="T1130" i="5"/>
  <c r="B1131" i="5"/>
  <c r="T1131" i="5" s="1"/>
  <c r="B1132" i="5"/>
  <c r="T1132" i="5"/>
  <c r="B1133" i="5"/>
  <c r="T1133" i="5" s="1"/>
  <c r="B1134" i="5"/>
  <c r="T1134" i="5" s="1"/>
  <c r="B1135" i="5"/>
  <c r="T1135" i="5" s="1"/>
  <c r="B1136" i="5"/>
  <c r="T1136" i="5" s="1"/>
  <c r="B1137" i="5"/>
  <c r="T1137" i="5" s="1"/>
  <c r="B1138" i="5"/>
  <c r="T1138" i="5"/>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c r="B1168" i="5"/>
  <c r="T1168" i="5" s="1"/>
  <c r="B1169" i="5"/>
  <c r="T1169" i="5" s="1"/>
  <c r="B1170" i="5"/>
  <c r="T1170" i="5" s="1"/>
  <c r="B1171" i="5"/>
  <c r="T1171" i="5" s="1"/>
  <c r="B1172" i="5"/>
  <c r="T1172" i="5"/>
  <c r="B1173" i="5"/>
  <c r="T1173" i="5" s="1"/>
  <c r="B1174" i="5"/>
  <c r="T1174" i="5" s="1"/>
  <c r="B1175" i="5"/>
  <c r="T1175" i="5" s="1"/>
  <c r="B1176" i="5"/>
  <c r="T1176" i="5" s="1"/>
  <c r="B1177" i="5"/>
  <c r="T1177" i="5" s="1"/>
  <c r="B1178" i="5"/>
  <c r="T1178" i="5" s="1"/>
  <c r="B1179" i="5"/>
  <c r="T1179" i="5" s="1"/>
  <c r="B1180" i="5"/>
  <c r="T1180" i="5"/>
  <c r="B1181" i="5"/>
  <c r="T1181" i="5" s="1"/>
  <c r="B1182" i="5"/>
  <c r="T1182" i="5" s="1"/>
  <c r="B1183" i="5"/>
  <c r="T1183" i="5" s="1"/>
  <c r="B1184" i="5"/>
  <c r="T1184" i="5" s="1"/>
  <c r="B1185" i="5"/>
  <c r="T1185" i="5" s="1"/>
  <c r="B1186" i="5"/>
  <c r="T1186" i="5"/>
  <c r="B1187" i="5"/>
  <c r="T1187" i="5" s="1"/>
  <c r="B1188" i="5"/>
  <c r="T1188" i="5"/>
  <c r="B1189" i="5"/>
  <c r="T1189" i="5" s="1"/>
  <c r="B1190" i="5"/>
  <c r="T1190" i="5" s="1"/>
  <c r="B1191" i="5"/>
  <c r="T1191" i="5" s="1"/>
  <c r="B1192" i="5"/>
  <c r="T1192" i="5" s="1"/>
  <c r="B1193" i="5"/>
  <c r="T1193" i="5" s="1"/>
  <c r="B1194" i="5"/>
  <c r="T1194" i="5" s="1"/>
  <c r="B1195" i="5"/>
  <c r="T1195" i="5" s="1"/>
  <c r="B1196" i="5"/>
  <c r="T1196" i="5"/>
  <c r="B1197" i="5"/>
  <c r="T1197" i="5" s="1"/>
  <c r="B1198" i="5"/>
  <c r="T1198" i="5" s="1"/>
  <c r="B1199" i="5"/>
  <c r="T1199" i="5" s="1"/>
  <c r="B1200" i="5"/>
  <c r="T1200" i="5" s="1"/>
  <c r="B1201" i="5"/>
  <c r="T1201" i="5" s="1"/>
  <c r="B1202" i="5"/>
  <c r="T1202" i="5"/>
  <c r="B1203" i="5"/>
  <c r="T1203" i="5" s="1"/>
  <c r="B1204" i="5"/>
  <c r="T1204" i="5" s="1"/>
  <c r="B1205" i="5"/>
  <c r="T1205" i="5" s="1"/>
  <c r="B1206" i="5"/>
  <c r="T1206" i="5" s="1"/>
  <c r="B1207" i="5"/>
  <c r="T1207" i="5"/>
  <c r="B1208" i="5"/>
  <c r="T1208" i="5" s="1"/>
  <c r="B1209" i="5"/>
  <c r="T1209" i="5" s="1"/>
  <c r="B1210" i="5"/>
  <c r="T1210" i="5" s="1"/>
  <c r="B1211" i="5"/>
  <c r="T1211" i="5" s="1"/>
  <c r="B1212" i="5"/>
  <c r="T1212" i="5"/>
  <c r="B1213" i="5"/>
  <c r="T1213" i="5" s="1"/>
  <c r="B1214" i="5"/>
  <c r="T1214" i="5" s="1"/>
  <c r="B1215" i="5"/>
  <c r="T1215" i="5"/>
  <c r="B1216" i="5"/>
  <c r="T1216" i="5" s="1"/>
  <c r="B1217" i="5"/>
  <c r="T1217" i="5" s="1"/>
  <c r="B1218" i="5"/>
  <c r="T1218" i="5" s="1"/>
  <c r="B1219" i="5"/>
  <c r="T1219" i="5" s="1"/>
  <c r="B1220" i="5"/>
  <c r="T1220" i="5" s="1"/>
  <c r="B1221" i="5"/>
  <c r="T1221" i="5" s="1"/>
  <c r="B1222" i="5"/>
  <c r="T1222" i="5" s="1"/>
  <c r="B1223" i="5"/>
  <c r="T1223" i="5"/>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c r="B1243" i="5"/>
  <c r="T1243" i="5" s="1"/>
  <c r="B1244" i="5"/>
  <c r="T1244" i="5"/>
  <c r="B1245" i="5"/>
  <c r="T1245" i="5" s="1"/>
  <c r="B1246" i="5"/>
  <c r="T1246" i="5" s="1"/>
  <c r="B1247" i="5"/>
  <c r="T1247" i="5"/>
  <c r="B1248" i="5"/>
  <c r="T1248" i="5" s="1"/>
  <c r="B1249" i="5"/>
  <c r="T1249" i="5" s="1"/>
  <c r="B1250" i="5"/>
  <c r="T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c r="B1267" i="5"/>
  <c r="T1267" i="5" s="1"/>
  <c r="B1268" i="5"/>
  <c r="T1268" i="5"/>
  <c r="B1269" i="5"/>
  <c r="T1269" i="5" s="1"/>
  <c r="B1270" i="5"/>
  <c r="T1270" i="5" s="1"/>
  <c r="B1271" i="5"/>
  <c r="T1271" i="5" s="1"/>
  <c r="B1272" i="5"/>
  <c r="T1272" i="5" s="1"/>
  <c r="B1273" i="5"/>
  <c r="T1273" i="5" s="1"/>
  <c r="B1274" i="5"/>
  <c r="T1274" i="5" s="1"/>
  <c r="B1275" i="5"/>
  <c r="T1275" i="5" s="1"/>
  <c r="B1276" i="5"/>
  <c r="T1276" i="5"/>
  <c r="B1277" i="5"/>
  <c r="T1277" i="5" s="1"/>
  <c r="B1278" i="5"/>
  <c r="T1278" i="5" s="1"/>
  <c r="B1279" i="5"/>
  <c r="T1279" i="5" s="1"/>
  <c r="B1280" i="5"/>
  <c r="T1280" i="5" s="1"/>
  <c r="B1281" i="5"/>
  <c r="T1281" i="5" s="1"/>
  <c r="B1282" i="5"/>
  <c r="T1282" i="5" s="1"/>
  <c r="B1283" i="5"/>
  <c r="T1283" i="5" s="1"/>
  <c r="B1284" i="5"/>
  <c r="T1284" i="5"/>
  <c r="B1285" i="5"/>
  <c r="T1285" i="5" s="1"/>
  <c r="B1286" i="5"/>
  <c r="T1286" i="5" s="1"/>
  <c r="B1287" i="5"/>
  <c r="T1287" i="5" s="1"/>
  <c r="B1288" i="5"/>
  <c r="T1288" i="5" s="1"/>
  <c r="B1289" i="5"/>
  <c r="T1289" i="5" s="1"/>
  <c r="B1290" i="5"/>
  <c r="T1290" i="5"/>
  <c r="B1291" i="5"/>
  <c r="T1291" i="5" s="1"/>
  <c r="B1292" i="5"/>
  <c r="T1292" i="5"/>
  <c r="B1293" i="5"/>
  <c r="T1293" i="5" s="1"/>
  <c r="B1294" i="5"/>
  <c r="T1294" i="5" s="1"/>
  <c r="B1295" i="5"/>
  <c r="T1295" i="5" s="1"/>
  <c r="B1296" i="5"/>
  <c r="T1296" i="5" s="1"/>
  <c r="B1297" i="5"/>
  <c r="T1297" i="5" s="1"/>
  <c r="B1298" i="5"/>
  <c r="T1298" i="5"/>
  <c r="B1299" i="5"/>
  <c r="T1299" i="5" s="1"/>
  <c r="B1300" i="5"/>
  <c r="T1300" i="5"/>
  <c r="B1301" i="5"/>
  <c r="T1301" i="5" s="1"/>
  <c r="B1302" i="5"/>
  <c r="T1302" i="5" s="1"/>
  <c r="B1303" i="5"/>
  <c r="T1303" i="5" s="1"/>
  <c r="B1304" i="5"/>
  <c r="T1304" i="5" s="1"/>
  <c r="B1305" i="5"/>
  <c r="T1305" i="5" s="1"/>
  <c r="B1306" i="5"/>
  <c r="T1306" i="5"/>
  <c r="B1307" i="5"/>
  <c r="T1307" i="5" s="1"/>
  <c r="B1308" i="5"/>
  <c r="T1308" i="5"/>
  <c r="B1309" i="5"/>
  <c r="T1309" i="5" s="1"/>
  <c r="B1310" i="5"/>
  <c r="T1310" i="5" s="1"/>
  <c r="B1311" i="5"/>
  <c r="T1311" i="5" s="1"/>
  <c r="B1312" i="5"/>
  <c r="T1312" i="5" s="1"/>
  <c r="B1313" i="5"/>
  <c r="T1313" i="5" s="1"/>
  <c r="B1314" i="5"/>
  <c r="T1314" i="5"/>
  <c r="B1315" i="5"/>
  <c r="T1315" i="5" s="1"/>
  <c r="B1316" i="5"/>
  <c r="T1316" i="5"/>
  <c r="B1317" i="5"/>
  <c r="T1317" i="5" s="1"/>
  <c r="B1318" i="5"/>
  <c r="T1318" i="5" s="1"/>
  <c r="B1319" i="5"/>
  <c r="T1319" i="5" s="1"/>
  <c r="B1320" i="5"/>
  <c r="T1320" i="5" s="1"/>
  <c r="B1321" i="5"/>
  <c r="T1321" i="5" s="1"/>
  <c r="B1322" i="5"/>
  <c r="T1322" i="5"/>
  <c r="B1323" i="5"/>
  <c r="T1323" i="5" s="1"/>
  <c r="B1324" i="5"/>
  <c r="T1324" i="5"/>
  <c r="B1325" i="5"/>
  <c r="T1325" i="5" s="1"/>
  <c r="B1326" i="5"/>
  <c r="T1326" i="5" s="1"/>
  <c r="B1327" i="5"/>
  <c r="T1327" i="5" s="1"/>
  <c r="B1328" i="5"/>
  <c r="T1328" i="5" s="1"/>
  <c r="B1329" i="5"/>
  <c r="T1329" i="5" s="1"/>
  <c r="B1330" i="5"/>
  <c r="T1330" i="5"/>
  <c r="B1331" i="5"/>
  <c r="T1331" i="5" s="1"/>
  <c r="B1332" i="5"/>
  <c r="T1332" i="5"/>
  <c r="B1333" i="5"/>
  <c r="T1333" i="5" s="1"/>
  <c r="B1334" i="5"/>
  <c r="T1334" i="5" s="1"/>
  <c r="B1335" i="5"/>
  <c r="T1335" i="5" s="1"/>
  <c r="B1336" i="5"/>
  <c r="T1336" i="5" s="1"/>
  <c r="B1337" i="5"/>
  <c r="T1337" i="5" s="1"/>
  <c r="B1338" i="5"/>
  <c r="T1338" i="5" s="1"/>
  <c r="B1339" i="5"/>
  <c r="T1339" i="5" s="1"/>
  <c r="B1340" i="5"/>
  <c r="T1340" i="5"/>
  <c r="B1341" i="5"/>
  <c r="T1341" i="5" s="1"/>
  <c r="B1342" i="5"/>
  <c r="T1342" i="5" s="1"/>
  <c r="B1343" i="5"/>
  <c r="T1343" i="5" s="1"/>
  <c r="B1344" i="5"/>
  <c r="T1344" i="5" s="1"/>
  <c r="B1345" i="5"/>
  <c r="T1345" i="5" s="1"/>
  <c r="B1346" i="5"/>
  <c r="T1346" i="5" s="1"/>
  <c r="B1347" i="5"/>
  <c r="T1347" i="5" s="1"/>
  <c r="B1348" i="5"/>
  <c r="T1348" i="5"/>
  <c r="B1349" i="5"/>
  <c r="T1349" i="5" s="1"/>
  <c r="B1350" i="5"/>
  <c r="T1350" i="5" s="1"/>
  <c r="B1351" i="5"/>
  <c r="T1351" i="5" s="1"/>
  <c r="B1352" i="5"/>
  <c r="T1352" i="5" s="1"/>
  <c r="B1353" i="5"/>
  <c r="T1353" i="5" s="1"/>
  <c r="B1354" i="5"/>
  <c r="T1354" i="5"/>
  <c r="B1355" i="5"/>
  <c r="T1355" i="5" s="1"/>
  <c r="B1356" i="5"/>
  <c r="T1356" i="5"/>
  <c r="B1357" i="5"/>
  <c r="T1357" i="5" s="1"/>
  <c r="B1358" i="5"/>
  <c r="T1358" i="5" s="1"/>
  <c r="B1359" i="5"/>
  <c r="T1359" i="5" s="1"/>
  <c r="B1360" i="5"/>
  <c r="T1360" i="5" s="1"/>
  <c r="B1361" i="5"/>
  <c r="T1361" i="5" s="1"/>
  <c r="B1362" i="5"/>
  <c r="T1362" i="5"/>
  <c r="B1363" i="5"/>
  <c r="T1363" i="5" s="1"/>
  <c r="B1364" i="5"/>
  <c r="T1364" i="5"/>
  <c r="B1365" i="5"/>
  <c r="T1365" i="5" s="1"/>
  <c r="B1366" i="5"/>
  <c r="T1366" i="5" s="1"/>
  <c r="B1367" i="5"/>
  <c r="T1367" i="5" s="1"/>
  <c r="B1368" i="5"/>
  <c r="T1368" i="5" s="1"/>
  <c r="B1369" i="5"/>
  <c r="T1369" i="5" s="1"/>
  <c r="B1370" i="5"/>
  <c r="T1370" i="5"/>
  <c r="B1371" i="5"/>
  <c r="T1371" i="5" s="1"/>
  <c r="B1372" i="5"/>
  <c r="T1372" i="5"/>
  <c r="B1373" i="5"/>
  <c r="T1373" i="5" s="1"/>
  <c r="B1374" i="5"/>
  <c r="T1374" i="5" s="1"/>
  <c r="B1375" i="5"/>
  <c r="T1375" i="5" s="1"/>
  <c r="B1376" i="5"/>
  <c r="T1376" i="5" s="1"/>
  <c r="B1377" i="5"/>
  <c r="T1377" i="5" s="1"/>
  <c r="B1378" i="5"/>
  <c r="T1378" i="5"/>
  <c r="B1379" i="5"/>
  <c r="T1379" i="5" s="1"/>
  <c r="B1380" i="5"/>
  <c r="T1380" i="5"/>
  <c r="B1381" i="5"/>
  <c r="T1381" i="5" s="1"/>
  <c r="B1382" i="5"/>
  <c r="T1382" i="5" s="1"/>
  <c r="B1383" i="5"/>
  <c r="T1383" i="5" s="1"/>
  <c r="B1384" i="5"/>
  <c r="T1384" i="5" s="1"/>
  <c r="B1385" i="5"/>
  <c r="T1385" i="5" s="1"/>
  <c r="B1386" i="5"/>
  <c r="T1386" i="5"/>
  <c r="B1387" i="5"/>
  <c r="T1387" i="5" s="1"/>
  <c r="B1388" i="5"/>
  <c r="T1388" i="5"/>
  <c r="B1389" i="5"/>
  <c r="T1389" i="5" s="1"/>
  <c r="B1390" i="5"/>
  <c r="T1390" i="5" s="1"/>
  <c r="B1391" i="5"/>
  <c r="T1391" i="5" s="1"/>
  <c r="B1392" i="5"/>
  <c r="T1392" i="5" s="1"/>
  <c r="B1393" i="5"/>
  <c r="T1393" i="5" s="1"/>
  <c r="B1394" i="5"/>
  <c r="T1394" i="5"/>
  <c r="B1395" i="5"/>
  <c r="T1395" i="5" s="1"/>
  <c r="B1396" i="5"/>
  <c r="T1396" i="5"/>
  <c r="B1397" i="5"/>
  <c r="T1397" i="5" s="1"/>
  <c r="B1398" i="5"/>
  <c r="T1398" i="5" s="1"/>
  <c r="B1399" i="5"/>
  <c r="T1399" i="5" s="1"/>
  <c r="B1400" i="5"/>
  <c r="T1400" i="5" s="1"/>
  <c r="B1401" i="5"/>
  <c r="T1401" i="5" s="1"/>
  <c r="B1402" i="5"/>
  <c r="T1402" i="5" s="1"/>
  <c r="B1403" i="5"/>
  <c r="T1403" i="5" s="1"/>
  <c r="B1404" i="5"/>
  <c r="T1404" i="5"/>
  <c r="B1405" i="5"/>
  <c r="T1405" i="5" s="1"/>
  <c r="B1406" i="5"/>
  <c r="T1406" i="5" s="1"/>
  <c r="B1407" i="5"/>
  <c r="T1407" i="5" s="1"/>
  <c r="B1408" i="5"/>
  <c r="T1408" i="5" s="1"/>
  <c r="B1409" i="5"/>
  <c r="T1409" i="5" s="1"/>
  <c r="B1410" i="5"/>
  <c r="T1410" i="5" s="1"/>
  <c r="B1411" i="5"/>
  <c r="T1411" i="5" s="1"/>
  <c r="B1412" i="5"/>
  <c r="T1412" i="5"/>
  <c r="B1413" i="5"/>
  <c r="T1413" i="5" s="1"/>
  <c r="B1414" i="5"/>
  <c r="T1414" i="5" s="1"/>
  <c r="B1415" i="5"/>
  <c r="T1415" i="5" s="1"/>
  <c r="B1416" i="5"/>
  <c r="T1416" i="5" s="1"/>
  <c r="B1417" i="5"/>
  <c r="T1417" i="5" s="1"/>
  <c r="B1418" i="5"/>
  <c r="T1418" i="5"/>
  <c r="B1419" i="5"/>
  <c r="T1419" i="5" s="1"/>
  <c r="B1420" i="5"/>
  <c r="T1420" i="5"/>
  <c r="B1421" i="5"/>
  <c r="T1421" i="5" s="1"/>
  <c r="B1422" i="5"/>
  <c r="T1422" i="5" s="1"/>
  <c r="B1423" i="5"/>
  <c r="T1423" i="5" s="1"/>
  <c r="B1424" i="5"/>
  <c r="T1424" i="5" s="1"/>
  <c r="B1425" i="5"/>
  <c r="T1425" i="5" s="1"/>
  <c r="B1426" i="5"/>
  <c r="T1426" i="5"/>
  <c r="B1427" i="5"/>
  <c r="T1427" i="5" s="1"/>
  <c r="B1428" i="5"/>
  <c r="T1428" i="5"/>
  <c r="B1429" i="5"/>
  <c r="T1429" i="5" s="1"/>
  <c r="B1430" i="5"/>
  <c r="T1430" i="5" s="1"/>
  <c r="B1431" i="5"/>
  <c r="T1431" i="5" s="1"/>
  <c r="B1432" i="5"/>
  <c r="T1432" i="5" s="1"/>
  <c r="B1433" i="5"/>
  <c r="T1433" i="5" s="1"/>
  <c r="B1434" i="5"/>
  <c r="T1434" i="5"/>
  <c r="B1435" i="5"/>
  <c r="T1435" i="5" s="1"/>
  <c r="B1436" i="5"/>
  <c r="T1436" i="5"/>
  <c r="B1437" i="5"/>
  <c r="T1437" i="5" s="1"/>
  <c r="B1438" i="5"/>
  <c r="T1438" i="5"/>
  <c r="B1439" i="5"/>
  <c r="T1439" i="5" s="1"/>
  <c r="B1440" i="5"/>
  <c r="T1440" i="5" s="1"/>
  <c r="B1441" i="5"/>
  <c r="T1441" i="5" s="1"/>
  <c r="B1442" i="5"/>
  <c r="T1442" i="5"/>
  <c r="B1443" i="5"/>
  <c r="T1443" i="5" s="1"/>
  <c r="B1444" i="5"/>
  <c r="T1444" i="5"/>
  <c r="B1445" i="5"/>
  <c r="T1445" i="5" s="1"/>
  <c r="B1446" i="5"/>
  <c r="T1446" i="5" s="1"/>
  <c r="B1447" i="5"/>
  <c r="T1447" i="5" s="1"/>
  <c r="B1448" i="5"/>
  <c r="T1448" i="5" s="1"/>
  <c r="B1449" i="5"/>
  <c r="T1449" i="5" s="1"/>
  <c r="B1450" i="5"/>
  <c r="T1450" i="5"/>
  <c r="B1451" i="5"/>
  <c r="T1451" i="5" s="1"/>
  <c r="B1452" i="5"/>
  <c r="T1452" i="5"/>
  <c r="B1453" i="5"/>
  <c r="T1453" i="5" s="1"/>
  <c r="B1454" i="5"/>
  <c r="T1454" i="5"/>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c r="B1467" i="5"/>
  <c r="T1467" i="5" s="1"/>
  <c r="B1468" i="5"/>
  <c r="T1468" i="5" s="1"/>
  <c r="B1469" i="5"/>
  <c r="T1469" i="5" s="1"/>
  <c r="B1470" i="5"/>
  <c r="T1470" i="5" s="1"/>
  <c r="B1471" i="5"/>
  <c r="T1471" i="5" s="1"/>
  <c r="B1472" i="5"/>
  <c r="T1472" i="5" s="1"/>
  <c r="B1473" i="5"/>
  <c r="T1473" i="5" s="1"/>
  <c r="B1474" i="5"/>
  <c r="T1474" i="5" s="1"/>
  <c r="B1475" i="5"/>
  <c r="T1475" i="5" s="1"/>
  <c r="B1476" i="5"/>
  <c r="T1476" i="5"/>
  <c r="B1477" i="5"/>
  <c r="T1477" i="5" s="1"/>
  <c r="B1478" i="5"/>
  <c r="T1478" i="5" s="1"/>
  <c r="B1479" i="5"/>
  <c r="T1479" i="5" s="1"/>
  <c r="B1480" i="5"/>
  <c r="T1480" i="5" s="1"/>
  <c r="B1481" i="5"/>
  <c r="T1481" i="5" s="1"/>
  <c r="B1482" i="5"/>
  <c r="T1482" i="5" s="1"/>
  <c r="B1483" i="5"/>
  <c r="T1483" i="5" s="1"/>
  <c r="B1484" i="5"/>
  <c r="T1484" i="5"/>
  <c r="B1485" i="5"/>
  <c r="T1485" i="5" s="1"/>
  <c r="B1486" i="5"/>
  <c r="T1486" i="5" s="1"/>
  <c r="B1487" i="5"/>
  <c r="T1487" i="5" s="1"/>
  <c r="B1488" i="5"/>
  <c r="T1488" i="5" s="1"/>
  <c r="B1489" i="5"/>
  <c r="T1489" i="5" s="1"/>
  <c r="B1490" i="5"/>
  <c r="T1490" i="5" s="1"/>
  <c r="B1491" i="5"/>
  <c r="T1491" i="5" s="1"/>
  <c r="B1492" i="5"/>
  <c r="T1492" i="5"/>
  <c r="B1493" i="5"/>
  <c r="T1493" i="5" s="1"/>
  <c r="B1494" i="5"/>
  <c r="T1494" i="5"/>
  <c r="B1495" i="5"/>
  <c r="T1495" i="5" s="1"/>
  <c r="B1496" i="5"/>
  <c r="T1496" i="5" s="1"/>
  <c r="B1497" i="5"/>
  <c r="T1497" i="5" s="1"/>
  <c r="B1498" i="5"/>
  <c r="T1498" i="5" s="1"/>
  <c r="B1499" i="5"/>
  <c r="T1499" i="5" s="1"/>
  <c r="B1500" i="5"/>
  <c r="T1500" i="5"/>
  <c r="B1501" i="5"/>
  <c r="T1501" i="5" s="1"/>
  <c r="B1502" i="5"/>
  <c r="T1502" i="5"/>
  <c r="B1503" i="5"/>
  <c r="T1503" i="5" s="1"/>
  <c r="B1504" i="5"/>
  <c r="T1504" i="5" s="1"/>
  <c r="B1505" i="5"/>
  <c r="T1505" i="5" s="1"/>
  <c r="B1506" i="5"/>
  <c r="T1506" i="5"/>
  <c r="B1507" i="5"/>
  <c r="T1507" i="5" s="1"/>
  <c r="B1508" i="5"/>
  <c r="T1508" i="5"/>
  <c r="B1509" i="5"/>
  <c r="T1509" i="5" s="1"/>
  <c r="B1510" i="5"/>
  <c r="T1510" i="5"/>
  <c r="B1511" i="5"/>
  <c r="T1511" i="5" s="1"/>
  <c r="B1512" i="5"/>
  <c r="T1512" i="5" s="1"/>
  <c r="B1513" i="5"/>
  <c r="T1513" i="5" s="1"/>
  <c r="B1514" i="5"/>
  <c r="T1514" i="5"/>
  <c r="B1515" i="5"/>
  <c r="T1515" i="5" s="1"/>
  <c r="B1516" i="5"/>
  <c r="T1516" i="5" s="1"/>
  <c r="B1517" i="5"/>
  <c r="T1517" i="5" s="1"/>
  <c r="B1518" i="5"/>
  <c r="T1518" i="5"/>
  <c r="B1519" i="5"/>
  <c r="T1519" i="5" s="1"/>
  <c r="B1520" i="5"/>
  <c r="T1520" i="5" s="1"/>
  <c r="B1521" i="5"/>
  <c r="T1521" i="5" s="1"/>
  <c r="B1522" i="5"/>
  <c r="T1522" i="5"/>
  <c r="B1523" i="5"/>
  <c r="T1523" i="5" s="1"/>
  <c r="B1524" i="5"/>
  <c r="T1524" i="5"/>
  <c r="B1525" i="5"/>
  <c r="T1525" i="5" s="1"/>
  <c r="B1526" i="5"/>
  <c r="T1526" i="5" s="1"/>
  <c r="B1527" i="5"/>
  <c r="T1527" i="5" s="1"/>
  <c r="B1528" i="5"/>
  <c r="T1528" i="5" s="1"/>
  <c r="B1529" i="5"/>
  <c r="T1529" i="5" s="1"/>
  <c r="B1530" i="5"/>
  <c r="T1530" i="5"/>
  <c r="B1531" i="5"/>
  <c r="T1531" i="5" s="1"/>
  <c r="B1532" i="5"/>
  <c r="T1532" i="5" s="1"/>
  <c r="B1533" i="5"/>
  <c r="T1533" i="5" s="1"/>
  <c r="B1534" i="5"/>
  <c r="T1534" i="5"/>
  <c r="B1535" i="5"/>
  <c r="T1535" i="5" s="1"/>
  <c r="B1536" i="5"/>
  <c r="T1536" i="5" s="1"/>
  <c r="B1537" i="5"/>
  <c r="T1537" i="5" s="1"/>
  <c r="B1538" i="5"/>
  <c r="T1538" i="5" s="1"/>
  <c r="B1539" i="5"/>
  <c r="T1539" i="5" s="1"/>
  <c r="B1540" i="5"/>
  <c r="T1540" i="5" s="1"/>
  <c r="B1541" i="5"/>
  <c r="T1541" i="5" s="1"/>
  <c r="B1542" i="5"/>
  <c r="T1542" i="5"/>
  <c r="B1543" i="5"/>
  <c r="T1543" i="5" s="1"/>
  <c r="B1544" i="5"/>
  <c r="T1544" i="5" s="1"/>
  <c r="B1545" i="5"/>
  <c r="T1545" i="5" s="1"/>
  <c r="B1546" i="5"/>
  <c r="T1546" i="5"/>
  <c r="B1547" i="5"/>
  <c r="T1547" i="5" s="1"/>
  <c r="B1548" i="5"/>
  <c r="T1548" i="5" s="1"/>
  <c r="B1549" i="5"/>
  <c r="T1549" i="5" s="1"/>
  <c r="B1550" i="5"/>
  <c r="T1550" i="5"/>
  <c r="B1551" i="5"/>
  <c r="T1551" i="5" s="1"/>
  <c r="B1552" i="5"/>
  <c r="T1552" i="5" s="1"/>
  <c r="B1553" i="5"/>
  <c r="T1553" i="5" s="1"/>
  <c r="B1554" i="5"/>
  <c r="T1554" i="5"/>
  <c r="B1555" i="5"/>
  <c r="T1555" i="5" s="1"/>
  <c r="B1556" i="5"/>
  <c r="T1556" i="5" s="1"/>
  <c r="B1557" i="5"/>
  <c r="T1557" i="5" s="1"/>
  <c r="B1558" i="5"/>
  <c r="T1558" i="5"/>
  <c r="B1559" i="5"/>
  <c r="T1559" i="5" s="1"/>
  <c r="B1560" i="5"/>
  <c r="T1560" i="5" s="1"/>
  <c r="B1561" i="5"/>
  <c r="T1561" i="5" s="1"/>
  <c r="B1562" i="5"/>
  <c r="T1562" i="5"/>
  <c r="B1563" i="5"/>
  <c r="T1563" i="5" s="1"/>
  <c r="B1564" i="5"/>
  <c r="T1564" i="5"/>
  <c r="B1565" i="5"/>
  <c r="T1565" i="5" s="1"/>
  <c r="B1566" i="5"/>
  <c r="T1566" i="5"/>
  <c r="B1567" i="5"/>
  <c r="T1567" i="5" s="1"/>
  <c r="B1568" i="5"/>
  <c r="T1568" i="5" s="1"/>
  <c r="B1569" i="5"/>
  <c r="T1569" i="5" s="1"/>
  <c r="B1570" i="5"/>
  <c r="T1570" i="5"/>
  <c r="B1571" i="5"/>
  <c r="T1571" i="5" s="1"/>
  <c r="B1572" i="5"/>
  <c r="T1572" i="5"/>
  <c r="B1573" i="5"/>
  <c r="T1573" i="5" s="1"/>
  <c r="B1574" i="5"/>
  <c r="T1574" i="5" s="1"/>
  <c r="B1575" i="5"/>
  <c r="T1575" i="5" s="1"/>
  <c r="B1576" i="5"/>
  <c r="T1576" i="5" s="1"/>
  <c r="B1577" i="5"/>
  <c r="T1577" i="5" s="1"/>
  <c r="B1578" i="5"/>
  <c r="T1578" i="5"/>
  <c r="B1579" i="5"/>
  <c r="T1579" i="5" s="1"/>
  <c r="B1580" i="5"/>
  <c r="T1580" i="5"/>
  <c r="B1581" i="5"/>
  <c r="T1581" i="5" s="1"/>
  <c r="B1582" i="5"/>
  <c r="T1582" i="5"/>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c r="B1595" i="5"/>
  <c r="T1595" i="5" s="1"/>
  <c r="B1596" i="5"/>
  <c r="T1596" i="5" s="1"/>
  <c r="B1597" i="5"/>
  <c r="T1597" i="5" s="1"/>
  <c r="B1598" i="5"/>
  <c r="T1598" i="5" s="1"/>
  <c r="B1599" i="5"/>
  <c r="T1599" i="5" s="1"/>
  <c r="B1600" i="5"/>
  <c r="T1600" i="5" s="1"/>
  <c r="B1601" i="5"/>
  <c r="T1601" i="5" s="1"/>
  <c r="B1602" i="5"/>
  <c r="T1602" i="5" s="1"/>
  <c r="B1603" i="5"/>
  <c r="T1603" i="5" s="1"/>
  <c r="B1604" i="5"/>
  <c r="T1604" i="5"/>
  <c r="B1605" i="5"/>
  <c r="T1605" i="5" s="1"/>
  <c r="B1606" i="5"/>
  <c r="T1606" i="5"/>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c r="B1619" i="5"/>
  <c r="T1619" i="5" s="1"/>
  <c r="B1620" i="5"/>
  <c r="T1620" i="5"/>
  <c r="B1621" i="5"/>
  <c r="T1621" i="5" s="1"/>
  <c r="B1622" i="5"/>
  <c r="T1622" i="5"/>
  <c r="B1623" i="5"/>
  <c r="T1623" i="5" s="1"/>
  <c r="B1624" i="5"/>
  <c r="T1624" i="5" s="1"/>
  <c r="B1625" i="5"/>
  <c r="T1625" i="5" s="1"/>
  <c r="B1626" i="5"/>
  <c r="T1626" i="5" s="1"/>
  <c r="B1627" i="5"/>
  <c r="T1627" i="5" s="1"/>
  <c r="B1628" i="5"/>
  <c r="T1628" i="5"/>
  <c r="B1629" i="5"/>
  <c r="T1629" i="5" s="1"/>
  <c r="B1630" i="5"/>
  <c r="T1630" i="5" s="1"/>
  <c r="B1631" i="5"/>
  <c r="T1631" i="5" s="1"/>
  <c r="B1632" i="5"/>
  <c r="T1632" i="5" s="1"/>
  <c r="B1633" i="5"/>
  <c r="T1633" i="5" s="1"/>
  <c r="B1634" i="5"/>
  <c r="T1634" i="5"/>
  <c r="B1635" i="5"/>
  <c r="T1635" i="5" s="1"/>
  <c r="B1636" i="5"/>
  <c r="T1636" i="5"/>
  <c r="B1637" i="5"/>
  <c r="T1637" i="5" s="1"/>
  <c r="B1638" i="5"/>
  <c r="T1638" i="5"/>
  <c r="B1639" i="5"/>
  <c r="T1639" i="5" s="1"/>
  <c r="B1640" i="5"/>
  <c r="T1640" i="5" s="1"/>
  <c r="B1641" i="5"/>
  <c r="T1641" i="5" s="1"/>
  <c r="B1642" i="5"/>
  <c r="T1642" i="5" s="1"/>
  <c r="B1643" i="5"/>
  <c r="T1643" i="5" s="1"/>
  <c r="B1644" i="5"/>
  <c r="T1644" i="5"/>
  <c r="B1645" i="5"/>
  <c r="T1645" i="5" s="1"/>
  <c r="B1646" i="5"/>
  <c r="T1646" i="5" s="1"/>
  <c r="B1647" i="5"/>
  <c r="T1647" i="5" s="1"/>
  <c r="B1648" i="5"/>
  <c r="T1648" i="5" s="1"/>
  <c r="B1649" i="5"/>
  <c r="T1649" i="5" s="1"/>
  <c r="B1650" i="5"/>
  <c r="T1650" i="5"/>
  <c r="B1651" i="5"/>
  <c r="T1651" i="5" s="1"/>
  <c r="B1652" i="5"/>
  <c r="T1652" i="5"/>
  <c r="B1653" i="5"/>
  <c r="T1653" i="5" s="1"/>
  <c r="B1654" i="5"/>
  <c r="T1654" i="5"/>
  <c r="B1655" i="5"/>
  <c r="T1655" i="5" s="1"/>
  <c r="B1656" i="5"/>
  <c r="T1656" i="5" s="1"/>
  <c r="B1657" i="5"/>
  <c r="T1657" i="5" s="1"/>
  <c r="B1658" i="5"/>
  <c r="T1658" i="5" s="1"/>
  <c r="B1659" i="5"/>
  <c r="T1659" i="5" s="1"/>
  <c r="B1660" i="5"/>
  <c r="T1660" i="5"/>
  <c r="B1661" i="5"/>
  <c r="T1661" i="5" s="1"/>
  <c r="B1662" i="5"/>
  <c r="T1662" i="5"/>
  <c r="B1663" i="5"/>
  <c r="T1663" i="5" s="1"/>
  <c r="B1664" i="5"/>
  <c r="T1664" i="5" s="1"/>
  <c r="B1665" i="5"/>
  <c r="T1665" i="5" s="1"/>
  <c r="B1666" i="5"/>
  <c r="T1666" i="5"/>
  <c r="B1667" i="5"/>
  <c r="T1667" i="5" s="1"/>
  <c r="B1668" i="5"/>
  <c r="T1668" i="5" s="1"/>
  <c r="B1669" i="5"/>
  <c r="T1669" i="5" s="1"/>
  <c r="B1670" i="5"/>
  <c r="T1670" i="5" s="1"/>
  <c r="B1671" i="5"/>
  <c r="T1671" i="5" s="1"/>
  <c r="B1672" i="5"/>
  <c r="T1672" i="5" s="1"/>
  <c r="B1673" i="5"/>
  <c r="T1673" i="5" s="1"/>
  <c r="B1674" i="5"/>
  <c r="T1674" i="5"/>
  <c r="B1675" i="5"/>
  <c r="T1675" i="5" s="1"/>
  <c r="B1676" i="5"/>
  <c r="T1676" i="5"/>
  <c r="B1677" i="5"/>
  <c r="T1677" i="5" s="1"/>
  <c r="B1678" i="5"/>
  <c r="T1678" i="5"/>
  <c r="B1679" i="5"/>
  <c r="T1679" i="5" s="1"/>
  <c r="B1680" i="5"/>
  <c r="T1680" i="5" s="1"/>
  <c r="B1681" i="5"/>
  <c r="T1681" i="5" s="1"/>
  <c r="B1682" i="5"/>
  <c r="T1682" i="5" s="1"/>
  <c r="B1683" i="5"/>
  <c r="T1683" i="5" s="1"/>
  <c r="B1684" i="5"/>
  <c r="T1684" i="5" s="1"/>
  <c r="B1685" i="5"/>
  <c r="T1685" i="5" s="1"/>
  <c r="B1686" i="5"/>
  <c r="T1686" i="5"/>
  <c r="B1687" i="5"/>
  <c r="T1687" i="5" s="1"/>
  <c r="B1688" i="5"/>
  <c r="T1688" i="5" s="1"/>
  <c r="B1689" i="5"/>
  <c r="T1689" i="5" s="1"/>
  <c r="B1690" i="5"/>
  <c r="T1690" i="5"/>
  <c r="B1691" i="5"/>
  <c r="T1691" i="5" s="1"/>
  <c r="B1692" i="5"/>
  <c r="T1692" i="5"/>
  <c r="B1693" i="5"/>
  <c r="T1693" i="5" s="1"/>
  <c r="B1694" i="5"/>
  <c r="T1694" i="5"/>
  <c r="B1695" i="5"/>
  <c r="T1695" i="5" s="1"/>
  <c r="B1696" i="5"/>
  <c r="T1696" i="5" s="1"/>
  <c r="B1697" i="5"/>
  <c r="T1697" i="5" s="1"/>
  <c r="B1698" i="5"/>
  <c r="T1698" i="5"/>
  <c r="B1699" i="5"/>
  <c r="T1699" i="5"/>
  <c r="B1700" i="5"/>
  <c r="T1700" i="5"/>
  <c r="B1701" i="5"/>
  <c r="T1701" i="5" s="1"/>
  <c r="B1702" i="5"/>
  <c r="T1702" i="5" s="1"/>
  <c r="B1703" i="5"/>
  <c r="T1703" i="5" s="1"/>
  <c r="B1704" i="5"/>
  <c r="T1704" i="5" s="1"/>
  <c r="B1705" i="5"/>
  <c r="T1705" i="5" s="1"/>
  <c r="B1706" i="5"/>
  <c r="T1706" i="5"/>
  <c r="B1707" i="5"/>
  <c r="T1707" i="5"/>
  <c r="B1708" i="5"/>
  <c r="T1708" i="5"/>
  <c r="B1709" i="5"/>
  <c r="T1709" i="5" s="1"/>
  <c r="B1710" i="5"/>
  <c r="T1710" i="5" s="1"/>
  <c r="B1711" i="5"/>
  <c r="T1711" i="5" s="1"/>
  <c r="B1712" i="5"/>
  <c r="T1712" i="5" s="1"/>
  <c r="B1713" i="5"/>
  <c r="T1713" i="5" s="1"/>
  <c r="B1714" i="5"/>
  <c r="T1714" i="5"/>
  <c r="B1715" i="5"/>
  <c r="T1715" i="5" s="1"/>
  <c r="B1716" i="5"/>
  <c r="T1716" i="5"/>
  <c r="B1717" i="5"/>
  <c r="T1717" i="5" s="1"/>
  <c r="B1718" i="5"/>
  <c r="T1718" i="5" s="1"/>
  <c r="B1719" i="5"/>
  <c r="T1719" i="5" s="1"/>
  <c r="B1720" i="5"/>
  <c r="T1720" i="5" s="1"/>
  <c r="B1721" i="5"/>
  <c r="T1721" i="5" s="1"/>
  <c r="B1722" i="5"/>
  <c r="T1722" i="5"/>
  <c r="B1723" i="5"/>
  <c r="T1723" i="5"/>
  <c r="B1724" i="5"/>
  <c r="T1724" i="5"/>
  <c r="B1725" i="5"/>
  <c r="T1725" i="5" s="1"/>
  <c r="B1726" i="5"/>
  <c r="T1726" i="5"/>
  <c r="B1727" i="5"/>
  <c r="T1727" i="5" s="1"/>
  <c r="B1728" i="5"/>
  <c r="T1728" i="5" s="1"/>
  <c r="B1729" i="5"/>
  <c r="T1729" i="5" s="1"/>
  <c r="B1730" i="5"/>
  <c r="T1730" i="5"/>
  <c r="B1731" i="5"/>
  <c r="T1731" i="5" s="1"/>
  <c r="B1732" i="5"/>
  <c r="T1732" i="5"/>
  <c r="B1733" i="5"/>
  <c r="T1733" i="5" s="1"/>
  <c r="B1734" i="5"/>
  <c r="T1734" i="5" s="1"/>
  <c r="B1735" i="5"/>
  <c r="T1735" i="5" s="1"/>
  <c r="B1736" i="5"/>
  <c r="T1736" i="5" s="1"/>
  <c r="B1737" i="5"/>
  <c r="T1737" i="5" s="1"/>
  <c r="B1738" i="5"/>
  <c r="T1738" i="5"/>
  <c r="B1739" i="5"/>
  <c r="T1739" i="5" s="1"/>
  <c r="B1740" i="5"/>
  <c r="T1740" i="5" s="1"/>
  <c r="B1741" i="5"/>
  <c r="T1741" i="5" s="1"/>
  <c r="B1742" i="5"/>
  <c r="T1742" i="5" s="1"/>
  <c r="B1743" i="5"/>
  <c r="T1743" i="5" s="1"/>
  <c r="B1744" i="5"/>
  <c r="T1744" i="5" s="1"/>
  <c r="B1745" i="5"/>
  <c r="T1745" i="5" s="1"/>
  <c r="B1746" i="5"/>
  <c r="T1746" i="5"/>
  <c r="B1747" i="5"/>
  <c r="T1747" i="5" s="1"/>
  <c r="B1748" i="5"/>
  <c r="T1748" i="5"/>
  <c r="B1749" i="5"/>
  <c r="T1749" i="5" s="1"/>
  <c r="B1750" i="5"/>
  <c r="T1750" i="5"/>
  <c r="B1751" i="5"/>
  <c r="T1751" i="5" s="1"/>
  <c r="B1752" i="5"/>
  <c r="T1752" i="5" s="1"/>
  <c r="B1753" i="5"/>
  <c r="T1753" i="5" s="1"/>
  <c r="B1754" i="5"/>
  <c r="T1754" i="5"/>
  <c r="B1755" i="5"/>
  <c r="T1755" i="5" s="1"/>
  <c r="B1756" i="5"/>
  <c r="T1756" i="5"/>
  <c r="B1757" i="5"/>
  <c r="T1757" i="5" s="1"/>
  <c r="B1758" i="5"/>
  <c r="T1758" i="5" s="1"/>
  <c r="B1759" i="5"/>
  <c r="T1759" i="5" s="1"/>
  <c r="B1760" i="5"/>
  <c r="T1760" i="5" s="1"/>
  <c r="B1761" i="5"/>
  <c r="T1761" i="5" s="1"/>
  <c r="B1762" i="5"/>
  <c r="T1762" i="5"/>
  <c r="B1763" i="5"/>
  <c r="T1763" i="5" s="1"/>
  <c r="B1764" i="5"/>
  <c r="T1764" i="5"/>
  <c r="B1765" i="5"/>
  <c r="T1765" i="5" s="1"/>
  <c r="B1766" i="5"/>
  <c r="T1766" i="5" s="1"/>
  <c r="B1767" i="5"/>
  <c r="T1767" i="5" s="1"/>
  <c r="B1768" i="5"/>
  <c r="T1768" i="5" s="1"/>
  <c r="B1769" i="5"/>
  <c r="T1769" i="5" s="1"/>
  <c r="B1770" i="5"/>
  <c r="T1770" i="5"/>
  <c r="B1771" i="5"/>
  <c r="T1771" i="5" s="1"/>
  <c r="B1772" i="5"/>
  <c r="T1772" i="5"/>
  <c r="B1773" i="5"/>
  <c r="T1773" i="5" s="1"/>
  <c r="B1774" i="5"/>
  <c r="T1774" i="5" s="1"/>
  <c r="B1775" i="5"/>
  <c r="T1775" i="5" s="1"/>
  <c r="B1776" i="5"/>
  <c r="T1776" i="5" s="1"/>
  <c r="B1777" i="5"/>
  <c r="T1777" i="5" s="1"/>
  <c r="B1778" i="5"/>
  <c r="T1778" i="5"/>
  <c r="B1779" i="5"/>
  <c r="T1779" i="5" s="1"/>
  <c r="B1780" i="5"/>
  <c r="T1780" i="5"/>
  <c r="B1781" i="5"/>
  <c r="T1781" i="5" s="1"/>
  <c r="B1782" i="5"/>
  <c r="T1782" i="5" s="1"/>
  <c r="B1783" i="5"/>
  <c r="T1783" i="5" s="1"/>
  <c r="B1784" i="5"/>
  <c r="T1784" i="5" s="1"/>
  <c r="B1785" i="5"/>
  <c r="T1785" i="5" s="1"/>
  <c r="B1786" i="5"/>
  <c r="T1786" i="5"/>
  <c r="B1787" i="5"/>
  <c r="T1787" i="5"/>
  <c r="B1788" i="5"/>
  <c r="T1788" i="5"/>
  <c r="B1789" i="5"/>
  <c r="T1789" i="5" s="1"/>
  <c r="B1790" i="5"/>
  <c r="T1790" i="5" s="1"/>
  <c r="B1791" i="5"/>
  <c r="T1791" i="5" s="1"/>
  <c r="B1792" i="5"/>
  <c r="T1792" i="5" s="1"/>
  <c r="B1793" i="5"/>
  <c r="T1793" i="5" s="1"/>
  <c r="B1794" i="5"/>
  <c r="T1794" i="5"/>
  <c r="B1795" i="5"/>
  <c r="T1795" i="5"/>
  <c r="B1796" i="5"/>
  <c r="T1796" i="5"/>
  <c r="B1797" i="5"/>
  <c r="T1797" i="5" s="1"/>
  <c r="B1798" i="5"/>
  <c r="T1798" i="5" s="1"/>
  <c r="B1799" i="5"/>
  <c r="T1799" i="5" s="1"/>
  <c r="B1800" i="5"/>
  <c r="T1800" i="5" s="1"/>
  <c r="B1801" i="5"/>
  <c r="T1801" i="5" s="1"/>
  <c r="B1802" i="5"/>
  <c r="T1802" i="5"/>
  <c r="B1803" i="5"/>
  <c r="T1803" i="5" s="1"/>
  <c r="B1804" i="5"/>
  <c r="T1804" i="5" s="1"/>
  <c r="B1805" i="5"/>
  <c r="T1805" i="5" s="1"/>
  <c r="B1806" i="5"/>
  <c r="T1806" i="5" s="1"/>
  <c r="B1807" i="5"/>
  <c r="T1807" i="5" s="1"/>
  <c r="B1808" i="5"/>
  <c r="T1808" i="5" s="1"/>
  <c r="B1809" i="5"/>
  <c r="T1809" i="5" s="1"/>
  <c r="B1810" i="5"/>
  <c r="T1810" i="5"/>
  <c r="B1811" i="5"/>
  <c r="T1811" i="5" s="1"/>
  <c r="B1812" i="5"/>
  <c r="T1812" i="5"/>
  <c r="B1813" i="5"/>
  <c r="T1813" i="5" s="1"/>
  <c r="B1814" i="5"/>
  <c r="T1814" i="5" s="1"/>
  <c r="B1815" i="5"/>
  <c r="T1815" i="5" s="1"/>
  <c r="B1816" i="5"/>
  <c r="T1816" i="5" s="1"/>
  <c r="B1817" i="5"/>
  <c r="T1817" i="5" s="1"/>
  <c r="B1818" i="5"/>
  <c r="T1818" i="5"/>
  <c r="B1819" i="5"/>
  <c r="T1819" i="5"/>
  <c r="B1820" i="5"/>
  <c r="T1820" i="5"/>
  <c r="B1821" i="5"/>
  <c r="T1821" i="5" s="1"/>
  <c r="B1822" i="5"/>
  <c r="T1822" i="5"/>
  <c r="B1823" i="5"/>
  <c r="T1823" i="5" s="1"/>
  <c r="B1824" i="5"/>
  <c r="T1824" i="5" s="1"/>
  <c r="B1825" i="5"/>
  <c r="T1825" i="5"/>
  <c r="B1826" i="5"/>
  <c r="T1826" i="5" s="1"/>
  <c r="B1827" i="5"/>
  <c r="T1827" i="5" s="1"/>
  <c r="B1828" i="5"/>
  <c r="T1828" i="5" s="1"/>
  <c r="B1829" i="5"/>
  <c r="T1829" i="5" s="1"/>
  <c r="B1830" i="5"/>
  <c r="T1830" i="5" s="1"/>
  <c r="B1831" i="5"/>
  <c r="T1831" i="5" s="1"/>
  <c r="B1832" i="5"/>
  <c r="T1832" i="5" s="1"/>
  <c r="B1833" i="5"/>
  <c r="T1833" i="5"/>
  <c r="B1834" i="5"/>
  <c r="T1834" i="5" s="1"/>
  <c r="B1835" i="5"/>
  <c r="T1835" i="5" s="1"/>
  <c r="B1836" i="5"/>
  <c r="T1836" i="5" s="1"/>
  <c r="B1837" i="5"/>
  <c r="T1837" i="5" s="1"/>
  <c r="B1838" i="5"/>
  <c r="T1838" i="5" s="1"/>
  <c r="B1839" i="5"/>
  <c r="T1839" i="5" s="1"/>
  <c r="B1840" i="5"/>
  <c r="T1840" i="5" s="1"/>
  <c r="B1841" i="5"/>
  <c r="T1841" i="5"/>
  <c r="B1842" i="5"/>
  <c r="T1842" i="5" s="1"/>
  <c r="B1843" i="5"/>
  <c r="T1843" i="5"/>
  <c r="B1844" i="5"/>
  <c r="T1844" i="5" s="1"/>
  <c r="B1845" i="5"/>
  <c r="T1845" i="5" s="1"/>
  <c r="B1846" i="5"/>
  <c r="T1846" i="5" s="1"/>
  <c r="B1847" i="5"/>
  <c r="T1847" i="5" s="1"/>
  <c r="B1848" i="5"/>
  <c r="T1848" i="5" s="1"/>
  <c r="B1849" i="5"/>
  <c r="T1849" i="5"/>
  <c r="B1850" i="5"/>
  <c r="T1850" i="5" s="1"/>
  <c r="B1851" i="5"/>
  <c r="T1851" i="5" s="1"/>
  <c r="B1852" i="5"/>
  <c r="T1852" i="5" s="1"/>
  <c r="B1853" i="5"/>
  <c r="T1853" i="5" s="1"/>
  <c r="B1854" i="5"/>
  <c r="T1854" i="5" s="1"/>
  <c r="B1855" i="5"/>
  <c r="T1855" i="5" s="1"/>
  <c r="B1856" i="5"/>
  <c r="T1856" i="5" s="1"/>
  <c r="B1857" i="5"/>
  <c r="T1857" i="5"/>
  <c r="B1858" i="5"/>
  <c r="T1858" i="5" s="1"/>
  <c r="B1859" i="5"/>
  <c r="T1859" i="5"/>
  <c r="B1860" i="5"/>
  <c r="T1860" i="5" s="1"/>
  <c r="B1861" i="5"/>
  <c r="T1861" i="5" s="1"/>
  <c r="B1862" i="5"/>
  <c r="T1862" i="5" s="1"/>
  <c r="B1863" i="5"/>
  <c r="T1863" i="5" s="1"/>
  <c r="B1864" i="5"/>
  <c r="T1864" i="5" s="1"/>
  <c r="B1865" i="5"/>
  <c r="T1865" i="5"/>
  <c r="B1866" i="5"/>
  <c r="T1866" i="5" s="1"/>
  <c r="B1867" i="5"/>
  <c r="T1867" i="5" s="1"/>
  <c r="B1868" i="5"/>
  <c r="T1868" i="5" s="1"/>
  <c r="B1869" i="5"/>
  <c r="T1869" i="5" s="1"/>
  <c r="B1870" i="5"/>
  <c r="T1870" i="5" s="1"/>
  <c r="B1871" i="5"/>
  <c r="T1871" i="5" s="1"/>
  <c r="B1872" i="5"/>
  <c r="T1872" i="5" s="1"/>
  <c r="B1873" i="5"/>
  <c r="T1873" i="5"/>
  <c r="B1874" i="5"/>
  <c r="T1874" i="5" s="1"/>
  <c r="B1875" i="5"/>
  <c r="T1875" i="5" s="1"/>
  <c r="B1876" i="5"/>
  <c r="T1876" i="5" s="1"/>
  <c r="B1877" i="5"/>
  <c r="T1877" i="5" s="1"/>
  <c r="B1878" i="5"/>
  <c r="T1878" i="5" s="1"/>
  <c r="B1879" i="5"/>
  <c r="T1879" i="5" s="1"/>
  <c r="B1880" i="5"/>
  <c r="T1880" i="5" s="1"/>
  <c r="B1881" i="5"/>
  <c r="T1881" i="5"/>
  <c r="B1882" i="5"/>
  <c r="T1882" i="5" s="1"/>
  <c r="B1883" i="5"/>
  <c r="T1883" i="5"/>
  <c r="B1884" i="5"/>
  <c r="T1884" i="5" s="1"/>
  <c r="B1885" i="5"/>
  <c r="T1885" i="5" s="1"/>
  <c r="B1886" i="5"/>
  <c r="T1886" i="5" s="1"/>
  <c r="B1887" i="5"/>
  <c r="T1887" i="5" s="1"/>
  <c r="B1888" i="5"/>
  <c r="T1888" i="5" s="1"/>
  <c r="B1889" i="5"/>
  <c r="T1889" i="5"/>
  <c r="B1890" i="5"/>
  <c r="T1890" i="5" s="1"/>
  <c r="B1891" i="5"/>
  <c r="T1891" i="5" s="1"/>
  <c r="B1892" i="5"/>
  <c r="T1892" i="5" s="1"/>
  <c r="B1893" i="5"/>
  <c r="T1893" i="5" s="1"/>
  <c r="B1894" i="5"/>
  <c r="T1894" i="5" s="1"/>
  <c r="B1895" i="5"/>
  <c r="T1895" i="5" s="1"/>
  <c r="B1896" i="5"/>
  <c r="T1896" i="5" s="1"/>
  <c r="B1897" i="5"/>
  <c r="T1897" i="5"/>
  <c r="B1898" i="5"/>
  <c r="T1898" i="5" s="1"/>
  <c r="B1899" i="5"/>
  <c r="T1899" i="5" s="1"/>
  <c r="B1900" i="5"/>
  <c r="T1900" i="5" s="1"/>
  <c r="B1901" i="5"/>
  <c r="T1901" i="5" s="1"/>
  <c r="B1902" i="5"/>
  <c r="T1902" i="5" s="1"/>
  <c r="B1903" i="5"/>
  <c r="T1903" i="5" s="1"/>
  <c r="B1904" i="5"/>
  <c r="T1904" i="5" s="1"/>
  <c r="B1905" i="5"/>
  <c r="T1905" i="5"/>
  <c r="B1906" i="5"/>
  <c r="T1906" i="5" s="1"/>
  <c r="B1907" i="5"/>
  <c r="T1907" i="5"/>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c r="B1922" i="5"/>
  <c r="T1922" i="5" s="1"/>
  <c r="B1923" i="5"/>
  <c r="T1923" i="5"/>
  <c r="B1924" i="5"/>
  <c r="T1924" i="5" s="1"/>
  <c r="B1925" i="5"/>
  <c r="T1925" i="5" s="1"/>
  <c r="B1926" i="5"/>
  <c r="T1926" i="5" s="1"/>
  <c r="B1927" i="5"/>
  <c r="T1927" i="5" s="1"/>
  <c r="B1928" i="5"/>
  <c r="T1928" i="5" s="1"/>
  <c r="B1929" i="5"/>
  <c r="T1929" i="5"/>
  <c r="B1930" i="5"/>
  <c r="T1930" i="5" s="1"/>
  <c r="B1931" i="5"/>
  <c r="T1931" i="5" s="1"/>
  <c r="B1932" i="5"/>
  <c r="T1932" i="5" s="1"/>
  <c r="B1933" i="5"/>
  <c r="T1933" i="5" s="1"/>
  <c r="B1934" i="5"/>
  <c r="T1934" i="5" s="1"/>
  <c r="B1935" i="5"/>
  <c r="T1935" i="5" s="1"/>
  <c r="B1936" i="5"/>
  <c r="T1936" i="5" s="1"/>
  <c r="B1937" i="5"/>
  <c r="T1937" i="5"/>
  <c r="B1938" i="5"/>
  <c r="T1938" i="5" s="1"/>
  <c r="B1939" i="5"/>
  <c r="T1939" i="5" s="1"/>
  <c r="B1940" i="5"/>
  <c r="T1940" i="5" s="1"/>
  <c r="B1941" i="5"/>
  <c r="T1941" i="5" s="1"/>
  <c r="B1942" i="5"/>
  <c r="T1942" i="5" s="1"/>
  <c r="B1943" i="5"/>
  <c r="T1943" i="5" s="1"/>
  <c r="B1944" i="5"/>
  <c r="T1944" i="5" s="1"/>
  <c r="B1945" i="5"/>
  <c r="T1945" i="5"/>
  <c r="B1946" i="5"/>
  <c r="T1946" i="5" s="1"/>
  <c r="B1947" i="5"/>
  <c r="T1947" i="5"/>
  <c r="B1948" i="5"/>
  <c r="T1948" i="5" s="1"/>
  <c r="B1949" i="5"/>
  <c r="T1949" i="5" s="1"/>
  <c r="B1950" i="5"/>
  <c r="T1950" i="5" s="1"/>
  <c r="B1951" i="5"/>
  <c r="T1951" i="5" s="1"/>
  <c r="B1952" i="5"/>
  <c r="T1952" i="5" s="1"/>
  <c r="B1953" i="5"/>
  <c r="T1953" i="5"/>
  <c r="B1954" i="5"/>
  <c r="T1954" i="5"/>
  <c r="B1955" i="5"/>
  <c r="T1955" i="5" s="1"/>
  <c r="B1956" i="5"/>
  <c r="T1956" i="5" s="1"/>
  <c r="B1957" i="5"/>
  <c r="T1957" i="5" s="1"/>
  <c r="B1958" i="5"/>
  <c r="T1958" i="5" s="1"/>
  <c r="B1959" i="5"/>
  <c r="T1959" i="5" s="1"/>
  <c r="B1960" i="5"/>
  <c r="T1960" i="5" s="1"/>
  <c r="B1961" i="5"/>
  <c r="T1961" i="5"/>
  <c r="B1962" i="5"/>
  <c r="T1962" i="5" s="1"/>
  <c r="B1963" i="5"/>
  <c r="T1963" i="5" s="1"/>
  <c r="B1964" i="5"/>
  <c r="T1964" i="5" s="1"/>
  <c r="B1965" i="5"/>
  <c r="T1965" i="5" s="1"/>
  <c r="B1966" i="5"/>
  <c r="T1966" i="5" s="1"/>
  <c r="B1967" i="5"/>
  <c r="T1967" i="5" s="1"/>
  <c r="B1968" i="5"/>
  <c r="T1968" i="5" s="1"/>
  <c r="B1969" i="5"/>
  <c r="T1969" i="5"/>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c r="B1986" i="5"/>
  <c r="T1986" i="5"/>
  <c r="B1987" i="5"/>
  <c r="T1987" i="5"/>
  <c r="B1988" i="5"/>
  <c r="T1988" i="5" s="1"/>
  <c r="B1989" i="5"/>
  <c r="T1989" i="5" s="1"/>
  <c r="B1990" i="5"/>
  <c r="T1990" i="5" s="1"/>
  <c r="B1991" i="5"/>
  <c r="T1991" i="5" s="1"/>
  <c r="B1992" i="5"/>
  <c r="T1992" i="5" s="1"/>
  <c r="B1993" i="5"/>
  <c r="T1993" i="5"/>
  <c r="B1994" i="5"/>
  <c r="T1994" i="5"/>
  <c r="B1995" i="5"/>
  <c r="T1995" i="5"/>
  <c r="B1996" i="5"/>
  <c r="T1996" i="5" s="1"/>
  <c r="B1997" i="5"/>
  <c r="T1997" i="5" s="1"/>
  <c r="B1998" i="5"/>
  <c r="T1998" i="5" s="1"/>
  <c r="B1999" i="5"/>
  <c r="T1999" i="5" s="1"/>
  <c r="B2000" i="5"/>
  <c r="T2000" i="5" s="1"/>
  <c r="B2001" i="5"/>
  <c r="T2001" i="5"/>
  <c r="B2002" i="5"/>
  <c r="T2002" i="5" s="1"/>
  <c r="B2003" i="5"/>
  <c r="T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c r="B2020" i="5"/>
  <c r="T2020" i="5" s="1"/>
  <c r="B2021" i="5"/>
  <c r="T2021" i="5" s="1"/>
  <c r="B2022" i="5"/>
  <c r="T2022" i="5" s="1"/>
  <c r="B2023" i="5"/>
  <c r="T2023" i="5" s="1"/>
  <c r="B2024" i="5"/>
  <c r="T2024" i="5" s="1"/>
  <c r="B2025" i="5"/>
  <c r="T2025" i="5" s="1"/>
  <c r="B2026" i="5"/>
  <c r="T2026" i="5" s="1"/>
  <c r="B2027" i="5"/>
  <c r="T2027" i="5"/>
  <c r="B2028" i="5"/>
  <c r="T2028" i="5" s="1"/>
  <c r="B2029" i="5"/>
  <c r="T2029" i="5" s="1"/>
  <c r="B2030" i="5"/>
  <c r="T2030" i="5" s="1"/>
  <c r="B2031" i="5"/>
  <c r="T2031" i="5" s="1"/>
  <c r="B2032" i="5"/>
  <c r="T2032" i="5" s="1"/>
  <c r="B2033" i="5"/>
  <c r="T2033" i="5"/>
  <c r="B2034" i="5"/>
  <c r="T2034" i="5"/>
  <c r="B2035" i="5"/>
  <c r="T2035" i="5"/>
  <c r="B2036" i="5"/>
  <c r="T2036" i="5" s="1"/>
  <c r="B2037" i="5"/>
  <c r="T2037" i="5" s="1"/>
  <c r="B2038" i="5"/>
  <c r="T2038" i="5" s="1"/>
  <c r="B2039" i="5"/>
  <c r="T2039" i="5" s="1"/>
  <c r="B2040" i="5"/>
  <c r="T2040" i="5" s="1"/>
  <c r="B2041" i="5"/>
  <c r="T2041" i="5"/>
  <c r="B2042" i="5"/>
  <c r="T2042" i="5"/>
  <c r="B2043" i="5"/>
  <c r="T2043" i="5" s="1"/>
  <c r="B2044" i="5"/>
  <c r="T2044" i="5" s="1"/>
  <c r="B2045" i="5"/>
  <c r="T2045" i="5" s="1"/>
  <c r="B2046" i="5"/>
  <c r="T2046" i="5" s="1"/>
  <c r="B2047" i="5"/>
  <c r="T2047" i="5" s="1"/>
  <c r="B2048" i="5"/>
  <c r="T2048" i="5" s="1"/>
  <c r="B2049" i="5"/>
  <c r="T2049" i="5" s="1"/>
  <c r="B2050" i="5"/>
  <c r="T2050" i="5"/>
  <c r="B2051" i="5"/>
  <c r="T2051" i="5" s="1"/>
  <c r="B2052" i="5"/>
  <c r="T2052" i="5" s="1"/>
  <c r="B2053" i="5"/>
  <c r="T2053" i="5"/>
  <c r="B2054" i="5"/>
  <c r="T2054" i="5" s="1"/>
  <c r="B2055" i="5"/>
  <c r="T2055" i="5" s="1"/>
  <c r="B2056" i="5"/>
  <c r="T2056" i="5" s="1"/>
  <c r="B2057" i="5"/>
  <c r="T2057" i="5"/>
  <c r="B2058" i="5"/>
  <c r="T2058" i="5"/>
  <c r="B2059" i="5"/>
  <c r="T2059" i="5" s="1"/>
  <c r="B2060" i="5"/>
  <c r="T2060" i="5" s="1"/>
  <c r="B2061" i="5"/>
  <c r="T2061" i="5"/>
  <c r="B2062" i="5"/>
  <c r="T2062" i="5" s="1"/>
  <c r="B2063" i="5"/>
  <c r="T2063" i="5" s="1"/>
  <c r="B2064" i="5"/>
  <c r="T2064" i="5" s="1"/>
  <c r="B2065" i="5"/>
  <c r="T2065" i="5"/>
  <c r="B2066" i="5"/>
  <c r="T2066" i="5"/>
  <c r="B2067" i="5"/>
  <c r="T2067" i="5"/>
  <c r="B2068" i="5"/>
  <c r="T2068" i="5" s="1"/>
  <c r="B2069" i="5"/>
  <c r="T2069" i="5" s="1"/>
  <c r="B2070" i="5"/>
  <c r="T2070" i="5" s="1"/>
  <c r="B2071" i="5"/>
  <c r="T2071" i="5" s="1"/>
  <c r="B2072" i="5"/>
  <c r="T2072" i="5" s="1"/>
  <c r="B2073" i="5"/>
  <c r="T2073" i="5" s="1"/>
  <c r="B2074" i="5"/>
  <c r="T2074" i="5" s="1"/>
  <c r="B2075" i="5"/>
  <c r="T2075" i="5"/>
  <c r="B2076" i="5"/>
  <c r="T2076" i="5" s="1"/>
  <c r="B2077" i="5"/>
  <c r="T2077" i="5" s="1"/>
  <c r="B2078" i="5"/>
  <c r="T2078" i="5" s="1"/>
  <c r="B2079" i="5"/>
  <c r="T2079" i="5" s="1"/>
  <c r="B2080" i="5"/>
  <c r="T2080" i="5" s="1"/>
  <c r="B2081" i="5"/>
  <c r="T2081" i="5" s="1"/>
  <c r="B2082" i="5"/>
  <c r="T2082" i="5"/>
  <c r="B2083" i="5"/>
  <c r="T2083" i="5" s="1"/>
  <c r="B2084" i="5"/>
  <c r="T2084" i="5" s="1"/>
  <c r="B2085" i="5"/>
  <c r="T2085" i="5"/>
  <c r="B2086" i="5"/>
  <c r="T2086" i="5" s="1"/>
  <c r="B2087" i="5"/>
  <c r="T2087" i="5" s="1"/>
  <c r="B2088" i="5"/>
  <c r="T2088" i="5" s="1"/>
  <c r="B2089" i="5"/>
  <c r="T2089" i="5"/>
  <c r="B2090" i="5"/>
  <c r="T2090" i="5"/>
  <c r="B2091" i="5"/>
  <c r="T2091" i="5" s="1"/>
  <c r="B2092" i="5"/>
  <c r="T2092" i="5" s="1"/>
  <c r="B2093" i="5"/>
  <c r="T2093" i="5" s="1"/>
  <c r="B2094" i="5"/>
  <c r="T2094" i="5" s="1"/>
  <c r="B2095" i="5"/>
  <c r="T2095" i="5" s="1"/>
  <c r="B2096" i="5"/>
  <c r="T2096" i="5" s="1"/>
  <c r="B2097" i="5"/>
  <c r="T2097" i="5"/>
  <c r="B2098" i="5"/>
  <c r="T2098" i="5"/>
  <c r="B2099" i="5"/>
  <c r="T2099" i="5"/>
  <c r="B2100" i="5"/>
  <c r="T2100" i="5" s="1"/>
  <c r="B2101" i="5"/>
  <c r="T2101" i="5" s="1"/>
  <c r="B2102" i="5"/>
  <c r="T2102" i="5" s="1"/>
  <c r="B2103" i="5"/>
  <c r="T2103" i="5" s="1"/>
  <c r="B2104" i="5"/>
  <c r="T2104" i="5" s="1"/>
  <c r="B2105" i="5"/>
  <c r="T2105" i="5" s="1"/>
  <c r="B2106" i="5"/>
  <c r="T2106" i="5" s="1"/>
  <c r="B2107" i="5"/>
  <c r="T2107" i="5"/>
  <c r="B2108" i="5"/>
  <c r="T2108" i="5" s="1"/>
  <c r="B2109" i="5"/>
  <c r="T2109" i="5" s="1"/>
  <c r="B2110" i="5"/>
  <c r="T2110" i="5" s="1"/>
  <c r="B2111" i="5"/>
  <c r="T2111" i="5" s="1"/>
  <c r="B2112" i="5"/>
  <c r="T2112" i="5" s="1"/>
  <c r="B2113" i="5"/>
  <c r="T2113" i="5" s="1"/>
  <c r="B2114" i="5"/>
  <c r="T2114" i="5" s="1"/>
  <c r="B2115" i="5"/>
  <c r="T2115" i="5" s="1"/>
  <c r="B2116" i="5"/>
  <c r="T2116" i="5" s="1"/>
  <c r="B2117" i="5"/>
  <c r="T2117" i="5"/>
  <c r="B2118" i="5"/>
  <c r="T2118" i="5" s="1"/>
  <c r="B2119" i="5"/>
  <c r="T2119" i="5" s="1"/>
  <c r="B2120" i="5"/>
  <c r="T2120" i="5" s="1"/>
  <c r="B2121" i="5"/>
  <c r="T2121" i="5"/>
  <c r="B2122" i="5"/>
  <c r="T2122" i="5"/>
  <c r="B2123" i="5"/>
  <c r="T2123" i="5" s="1"/>
  <c r="B2124" i="5"/>
  <c r="T2124" i="5" s="1"/>
  <c r="B2125" i="5"/>
  <c r="T2125" i="5" s="1"/>
  <c r="B2126" i="5"/>
  <c r="T2126" i="5" s="1"/>
  <c r="B2127" i="5"/>
  <c r="T2127" i="5" s="1"/>
  <c r="B2128" i="5"/>
  <c r="T2128" i="5" s="1"/>
  <c r="B2129" i="5"/>
  <c r="T2129" i="5"/>
  <c r="B2130" i="5"/>
  <c r="T2130" i="5"/>
  <c r="B2131" i="5"/>
  <c r="T2131" i="5"/>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c r="B2154" i="5"/>
  <c r="T2154" i="5"/>
  <c r="B2155" i="5"/>
  <c r="T2155" i="5" s="1"/>
  <c r="B2156" i="5"/>
  <c r="T2156" i="5" s="1"/>
  <c r="B2157" i="5"/>
  <c r="T2157" i="5" s="1"/>
  <c r="B2158" i="5"/>
  <c r="T2158" i="5" s="1"/>
  <c r="B2159" i="5"/>
  <c r="T2159" i="5" s="1"/>
  <c r="B2160" i="5"/>
  <c r="T2160" i="5" s="1"/>
  <c r="B2161" i="5"/>
  <c r="T2161" i="5"/>
  <c r="B2162" i="5"/>
  <c r="T2162" i="5"/>
  <c r="B2163" i="5"/>
  <c r="T2163" i="5"/>
  <c r="B2164" i="5"/>
  <c r="T2164" i="5" s="1"/>
  <c r="B2165" i="5"/>
  <c r="T2165" i="5" s="1"/>
  <c r="B2166" i="5"/>
  <c r="T2166" i="5" s="1"/>
  <c r="B2167" i="5"/>
  <c r="T2167" i="5" s="1"/>
  <c r="B2168" i="5"/>
  <c r="T2168" i="5" s="1"/>
  <c r="B2169" i="5"/>
  <c r="T2169" i="5" s="1"/>
  <c r="B2170" i="5"/>
  <c r="T2170" i="5" s="1"/>
  <c r="B2171" i="5"/>
  <c r="T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c r="B2186" i="5"/>
  <c r="T2186" i="5"/>
  <c r="B2187" i="5"/>
  <c r="T2187" i="5" s="1"/>
  <c r="B2188" i="5"/>
  <c r="T2188" i="5" s="1"/>
  <c r="B2189" i="5"/>
  <c r="T2189" i="5" s="1"/>
  <c r="B2190" i="5"/>
  <c r="T2190" i="5" s="1"/>
  <c r="B2191" i="5"/>
  <c r="T2191" i="5" s="1"/>
  <c r="B2192" i="5"/>
  <c r="T2192" i="5" s="1"/>
  <c r="B2193" i="5"/>
  <c r="T2193" i="5"/>
  <c r="B2194" i="5"/>
  <c r="T2194" i="5"/>
  <c r="B2195" i="5"/>
  <c r="T2195" i="5"/>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c r="B2218" i="5"/>
  <c r="T2218" i="5"/>
  <c r="B2219" i="5"/>
  <c r="T2219" i="5" s="1"/>
  <c r="B2220" i="5"/>
  <c r="T2220" i="5" s="1"/>
  <c r="B2221" i="5"/>
  <c r="T2221" i="5" s="1"/>
  <c r="B2222" i="5"/>
  <c r="T2222" i="5" s="1"/>
  <c r="B2223" i="5"/>
  <c r="T2223" i="5" s="1"/>
  <c r="B2224" i="5"/>
  <c r="T2224" i="5" s="1"/>
  <c r="B2225" i="5"/>
  <c r="T2225" i="5"/>
  <c r="B2226" i="5"/>
  <c r="T2226" i="5"/>
  <c r="B2227" i="5"/>
  <c r="T2227" i="5"/>
  <c r="B2228" i="5"/>
  <c r="T2228" i="5" s="1"/>
  <c r="B2229" i="5"/>
  <c r="T2229" i="5" s="1"/>
  <c r="B2230" i="5"/>
  <c r="T2230" i="5" s="1"/>
  <c r="B2231" i="5"/>
  <c r="T2231" i="5" s="1"/>
  <c r="B2232" i="5"/>
  <c r="T2232" i="5" s="1"/>
  <c r="B2233" i="5"/>
  <c r="T2233" i="5"/>
  <c r="B2234" i="5"/>
  <c r="T2234" i="5" s="1"/>
  <c r="B2235" i="5"/>
  <c r="T2235" i="5"/>
  <c r="B2236" i="5"/>
  <c r="T2236" i="5" s="1"/>
  <c r="B2237" i="5"/>
  <c r="T2237" i="5" s="1"/>
  <c r="B2238" i="5"/>
  <c r="T2238" i="5" s="1"/>
  <c r="B2239" i="5"/>
  <c r="T2239" i="5" s="1"/>
  <c r="B2240" i="5"/>
  <c r="T2240" i="5" s="1"/>
  <c r="B2241" i="5"/>
  <c r="T2241" i="5" s="1"/>
  <c r="B2242" i="5"/>
  <c r="T2242" i="5" s="1"/>
  <c r="B2243" i="5"/>
  <c r="T2243" i="5"/>
  <c r="B2244" i="5"/>
  <c r="T2244" i="5" s="1"/>
  <c r="B2245" i="5"/>
  <c r="T2245" i="5" s="1"/>
  <c r="B2246" i="5"/>
  <c r="T2246" i="5" s="1"/>
  <c r="B2247" i="5"/>
  <c r="T2247" i="5" s="1"/>
  <c r="B2248" i="5"/>
  <c r="T2248" i="5" s="1"/>
  <c r="B2249" i="5"/>
  <c r="T2249" i="5"/>
  <c r="B2250" i="5"/>
  <c r="T2250" i="5"/>
  <c r="B2251" i="5"/>
  <c r="T2251" i="5" s="1"/>
  <c r="B2252" i="5"/>
  <c r="T2252" i="5" s="1"/>
  <c r="B2253" i="5"/>
  <c r="T2253" i="5" s="1"/>
  <c r="B2254" i="5"/>
  <c r="T2254" i="5" s="1"/>
  <c r="B2255" i="5"/>
  <c r="T2255" i="5" s="1"/>
  <c r="B2256" i="5"/>
  <c r="T2256" i="5" s="1"/>
  <c r="B2257" i="5"/>
  <c r="T2257" i="5"/>
  <c r="B2258" i="5"/>
  <c r="T2258" i="5"/>
  <c r="B2259" i="5"/>
  <c r="T2259" i="5"/>
  <c r="B2260" i="5"/>
  <c r="T2260" i="5" s="1"/>
  <c r="B2261" i="5"/>
  <c r="T2261" i="5" s="1"/>
  <c r="B2262" i="5"/>
  <c r="T2262" i="5" s="1"/>
  <c r="B2263" i="5"/>
  <c r="T2263" i="5" s="1"/>
  <c r="B2264" i="5"/>
  <c r="T2264" i="5" s="1"/>
  <c r="B2265" i="5"/>
  <c r="T2265" i="5"/>
  <c r="B2266" i="5"/>
  <c r="T2266" i="5" s="1"/>
  <c r="B2267" i="5"/>
  <c r="T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c r="B2282" i="5"/>
  <c r="T2282" i="5"/>
  <c r="B2283" i="5"/>
  <c r="T2283" i="5" s="1"/>
  <c r="B2284" i="5"/>
  <c r="T2284" i="5" s="1"/>
  <c r="B2285" i="5"/>
  <c r="T2285" i="5" s="1"/>
  <c r="B2286" i="5"/>
  <c r="T2286" i="5" s="1"/>
  <c r="B2287" i="5"/>
  <c r="T2287" i="5" s="1"/>
  <c r="B2288" i="5"/>
  <c r="T2288" i="5" s="1"/>
  <c r="B2289" i="5"/>
  <c r="T2289" i="5" s="1"/>
  <c r="B2290" i="5"/>
  <c r="T2290" i="5" s="1"/>
  <c r="B2291" i="5"/>
  <c r="T2291" i="5"/>
  <c r="B2292" i="5"/>
  <c r="T2292" i="5" s="1"/>
  <c r="B2293" i="5"/>
  <c r="T2293" i="5" s="1"/>
  <c r="B2294" i="5"/>
  <c r="T2294" i="5" s="1"/>
  <c r="B2295" i="5"/>
  <c r="T2295" i="5" s="1"/>
  <c r="B2296" i="5"/>
  <c r="T2296" i="5" s="1"/>
  <c r="B2297" i="5"/>
  <c r="T2297" i="5"/>
  <c r="B2298" i="5"/>
  <c r="T2298" i="5" s="1"/>
  <c r="B2299" i="5"/>
  <c r="T2299" i="5" s="1"/>
  <c r="B2300" i="5"/>
  <c r="T2300" i="5" s="1"/>
  <c r="B2301" i="5"/>
  <c r="T2301" i="5" s="1"/>
  <c r="B2302" i="5"/>
  <c r="T2302" i="5" s="1"/>
  <c r="B2303" i="5"/>
  <c r="T2303" i="5" s="1"/>
  <c r="B2304" i="5"/>
  <c r="T2304" i="5" s="1"/>
  <c r="B2305" i="5"/>
  <c r="T2305" i="5"/>
  <c r="B2306" i="5"/>
  <c r="T2306" i="5" s="1"/>
  <c r="B2307" i="5"/>
  <c r="T2307" i="5"/>
  <c r="B2308" i="5"/>
  <c r="T2308" i="5" s="1"/>
  <c r="B2309" i="5"/>
  <c r="T2309" i="5" s="1"/>
  <c r="B2310" i="5"/>
  <c r="T2310" i="5" s="1"/>
  <c r="B2311" i="5"/>
  <c r="T2311" i="5" s="1"/>
  <c r="B2312" i="5"/>
  <c r="T2312" i="5" s="1"/>
  <c r="B2313" i="5"/>
  <c r="T2313" i="5"/>
  <c r="B2314" i="5"/>
  <c r="T2314" i="5"/>
  <c r="B2315" i="5"/>
  <c r="T2315" i="5"/>
  <c r="B2316" i="5"/>
  <c r="T2316" i="5" s="1"/>
  <c r="B2317" i="5"/>
  <c r="T2317" i="5" s="1"/>
  <c r="B2318" i="5"/>
  <c r="T2318" i="5" s="1"/>
  <c r="B2319" i="5"/>
  <c r="T2319" i="5" s="1"/>
  <c r="B2320" i="5"/>
  <c r="T2320" i="5" s="1"/>
  <c r="B2321" i="5"/>
  <c r="T2321" i="5" s="1"/>
  <c r="B2322" i="5"/>
  <c r="T2322" i="5" s="1"/>
  <c r="B2323" i="5"/>
  <c r="T2323" i="5"/>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c r="B2338" i="5"/>
  <c r="T2338" i="5" s="1"/>
  <c r="B2339" i="5"/>
  <c r="T2339" i="5"/>
  <c r="B2340" i="5"/>
  <c r="T2340" i="5" s="1"/>
  <c r="B2341" i="5"/>
  <c r="T2341" i="5" s="1"/>
  <c r="B2342" i="5"/>
  <c r="T2342" i="5" s="1"/>
  <c r="B2343" i="5"/>
  <c r="T2343" i="5" s="1"/>
  <c r="B2344" i="5"/>
  <c r="T2344" i="5" s="1"/>
  <c r="B2345" i="5"/>
  <c r="T2345" i="5"/>
  <c r="B2346" i="5"/>
  <c r="T2346" i="5"/>
  <c r="B2347" i="5"/>
  <c r="T2347" i="5"/>
  <c r="B2348" i="5"/>
  <c r="T2348" i="5" s="1"/>
  <c r="B2349" i="5"/>
  <c r="T2349" i="5" s="1"/>
  <c r="B2350" i="5"/>
  <c r="T2350" i="5" s="1"/>
  <c r="B2351" i="5"/>
  <c r="T2351" i="5" s="1"/>
  <c r="B2352" i="5"/>
  <c r="T2352" i="5" s="1"/>
  <c r="B2353" i="5"/>
  <c r="T2353" i="5" s="1"/>
  <c r="B2354" i="5"/>
  <c r="T2354" i="5" s="1"/>
  <c r="B2355" i="5"/>
  <c r="T2355" i="5"/>
  <c r="B2356" i="5"/>
  <c r="T2356" i="5" s="1"/>
  <c r="B2357" i="5"/>
  <c r="T2357" i="5" s="1"/>
  <c r="B2358" i="5"/>
  <c r="T2358" i="5" s="1"/>
  <c r="B2359" i="5"/>
  <c r="T2359" i="5" s="1"/>
  <c r="B2360" i="5"/>
  <c r="T2360" i="5" s="1"/>
  <c r="B2361" i="5"/>
  <c r="T2361" i="5"/>
  <c r="B2362" i="5"/>
  <c r="T2362" i="5" s="1"/>
  <c r="B2363" i="5"/>
  <c r="T2363" i="5" s="1"/>
  <c r="B2364" i="5"/>
  <c r="T2364" i="5" s="1"/>
  <c r="B2365" i="5"/>
  <c r="T2365" i="5" s="1"/>
  <c r="B2366" i="5"/>
  <c r="T2366" i="5" s="1"/>
  <c r="B2367" i="5"/>
  <c r="T2367" i="5" s="1"/>
  <c r="B2368" i="5"/>
  <c r="T2368" i="5" s="1"/>
  <c r="B2369" i="5"/>
  <c r="T2369" i="5"/>
  <c r="B2370" i="5"/>
  <c r="T2370" i="5" s="1"/>
  <c r="B2371" i="5"/>
  <c r="T2371" i="5"/>
  <c r="B2372" i="5"/>
  <c r="T2372" i="5" s="1"/>
  <c r="B2373" i="5"/>
  <c r="T2373" i="5" s="1"/>
  <c r="B2374" i="5"/>
  <c r="T2374" i="5" s="1"/>
  <c r="B2375" i="5"/>
  <c r="T2375" i="5" s="1"/>
  <c r="B2376" i="5"/>
  <c r="T2376" i="5" s="1"/>
  <c r="B2377" i="5"/>
  <c r="T2377" i="5"/>
  <c r="B2378" i="5"/>
  <c r="T2378" i="5"/>
  <c r="B2379" i="5"/>
  <c r="T2379" i="5"/>
  <c r="B2380" i="5"/>
  <c r="T2380" i="5" s="1"/>
  <c r="B2381" i="5"/>
  <c r="T2381" i="5" s="1"/>
  <c r="B2382" i="5"/>
  <c r="T2382" i="5" s="1"/>
  <c r="B2383" i="5"/>
  <c r="T2383" i="5" s="1"/>
  <c r="B2384" i="5"/>
  <c r="T2384" i="5" s="1"/>
  <c r="B2385" i="5"/>
  <c r="T2385" i="5" s="1"/>
  <c r="B2386" i="5"/>
  <c r="T2386" i="5" s="1"/>
  <c r="B2387" i="5"/>
  <c r="T2387" i="5"/>
  <c r="B2388" i="5"/>
  <c r="T2388" i="5" s="1"/>
  <c r="B2389" i="5"/>
  <c r="T2389" i="5" s="1"/>
  <c r="B2390" i="5"/>
  <c r="T2390" i="5" s="1"/>
  <c r="B2391" i="5"/>
  <c r="T2391" i="5" s="1"/>
  <c r="B2392" i="5"/>
  <c r="T2392" i="5" s="1"/>
  <c r="B2393" i="5"/>
  <c r="T2393" i="5"/>
  <c r="B2394" i="5"/>
  <c r="T2394" i="5" s="1"/>
  <c r="B2395" i="5"/>
  <c r="T2395" i="5" s="1"/>
  <c r="B2396" i="5"/>
  <c r="T2396" i="5" s="1"/>
  <c r="B2397" i="5"/>
  <c r="T2397" i="5" s="1"/>
  <c r="B2398" i="5"/>
  <c r="T2398" i="5" s="1"/>
  <c r="B2399" i="5"/>
  <c r="T2399" i="5" s="1"/>
  <c r="B2400" i="5"/>
  <c r="T2400" i="5" s="1"/>
  <c r="B2401" i="5"/>
  <c r="T2401" i="5"/>
  <c r="B2402" i="5"/>
  <c r="T2402" i="5" s="1"/>
  <c r="B2403" i="5"/>
  <c r="T2403" i="5"/>
  <c r="B2404" i="5"/>
  <c r="T2404" i="5" s="1"/>
  <c r="B2405" i="5"/>
  <c r="T2405" i="5" s="1"/>
  <c r="B2406" i="5"/>
  <c r="T2406" i="5" s="1"/>
  <c r="B2407" i="5"/>
  <c r="T2407" i="5"/>
  <c r="B2408" i="5"/>
  <c r="T2408" i="5"/>
  <c r="B2409" i="5"/>
  <c r="T2409" i="5"/>
  <c r="B2410" i="5"/>
  <c r="T2410" i="5" s="1"/>
  <c r="B2411" i="5"/>
  <c r="T2411" i="5"/>
  <c r="B2412" i="5"/>
  <c r="T2412" i="5" s="1"/>
  <c r="B2413" i="5"/>
  <c r="T2413" i="5" s="1"/>
  <c r="B2414" i="5"/>
  <c r="T2414" i="5" s="1"/>
  <c r="B2415" i="5"/>
  <c r="T2415" i="5"/>
  <c r="B2416" i="5"/>
  <c r="T2416" i="5"/>
  <c r="B2417" i="5"/>
  <c r="T2417" i="5"/>
  <c r="B2418" i="5"/>
  <c r="T2418" i="5" s="1"/>
  <c r="B2419" i="5"/>
  <c r="T2419" i="5"/>
  <c r="B2420" i="5"/>
  <c r="T2420" i="5" s="1"/>
  <c r="B2421" i="5"/>
  <c r="T2421" i="5" s="1"/>
  <c r="B2422" i="5"/>
  <c r="T2422" i="5" s="1"/>
  <c r="B2423" i="5"/>
  <c r="T2423" i="5"/>
  <c r="B2424" i="5"/>
  <c r="T2424" i="5"/>
  <c r="B2425" i="5"/>
  <c r="T2425" i="5"/>
  <c r="B2426" i="5"/>
  <c r="T2426" i="5" s="1"/>
  <c r="B2427" i="5"/>
  <c r="T2427" i="5"/>
  <c r="B2428" i="5"/>
  <c r="T2428" i="5" s="1"/>
  <c r="B2429" i="5"/>
  <c r="T2429" i="5" s="1"/>
  <c r="B2430" i="5"/>
  <c r="T2430" i="5" s="1"/>
  <c r="B2431" i="5"/>
  <c r="T2431" i="5"/>
  <c r="B2432" i="5"/>
  <c r="T2432" i="5"/>
  <c r="B2433" i="5"/>
  <c r="T2433" i="5"/>
  <c r="B2434" i="5"/>
  <c r="T2434" i="5" s="1"/>
  <c r="B2435" i="5"/>
  <c r="T2435" i="5"/>
  <c r="B2436" i="5"/>
  <c r="T2436" i="5" s="1"/>
  <c r="B2437" i="5"/>
  <c r="T2437" i="5" s="1"/>
  <c r="B2438" i="5"/>
  <c r="T2438" i="5" s="1"/>
  <c r="B2439" i="5"/>
  <c r="T2439" i="5"/>
  <c r="B2440" i="5"/>
  <c r="T2440" i="5"/>
  <c r="B2441" i="5"/>
  <c r="T2441" i="5"/>
  <c r="B2442" i="5"/>
  <c r="T2442" i="5" s="1"/>
  <c r="B2443" i="5"/>
  <c r="T2443" i="5"/>
  <c r="B2444" i="5"/>
  <c r="T2444" i="5" s="1"/>
  <c r="B2445" i="5"/>
  <c r="S2445" i="5" s="1"/>
  <c r="B2446" i="5"/>
  <c r="T2446" i="5" s="1"/>
  <c r="B2447" i="5"/>
  <c r="T2447" i="5"/>
  <c r="B2448" i="5"/>
  <c r="T2448" i="5"/>
  <c r="B2449" i="5"/>
  <c r="T2449" i="5"/>
  <c r="B2450" i="5"/>
  <c r="T2450" i="5" s="1"/>
  <c r="B2451" i="5"/>
  <c r="T2451" i="5"/>
  <c r="B2452" i="5"/>
  <c r="T2452" i="5" s="1"/>
  <c r="B2453" i="5"/>
  <c r="T2453" i="5" s="1"/>
  <c r="B2454" i="5"/>
  <c r="T2454" i="5" s="1"/>
  <c r="B2455" i="5"/>
  <c r="T2455" i="5"/>
  <c r="B2456" i="5"/>
  <c r="T2456" i="5"/>
  <c r="B2457" i="5"/>
  <c r="T2457" i="5"/>
  <c r="B2458" i="5"/>
  <c r="T2458" i="5" s="1"/>
  <c r="B2459" i="5"/>
  <c r="T2459" i="5"/>
  <c r="B2460" i="5"/>
  <c r="T2460" i="5" s="1"/>
  <c r="B2461" i="5"/>
  <c r="T2461" i="5" s="1"/>
  <c r="B2462" i="5"/>
  <c r="T2462" i="5" s="1"/>
  <c r="B2463" i="5"/>
  <c r="T2463" i="5"/>
  <c r="B2464" i="5"/>
  <c r="T2464" i="5"/>
  <c r="B2465" i="5"/>
  <c r="T2465" i="5"/>
  <c r="B2466" i="5"/>
  <c r="T2466" i="5" s="1"/>
  <c r="B2467" i="5"/>
  <c r="T2467" i="5"/>
  <c r="B2468" i="5"/>
  <c r="T2468" i="5" s="1"/>
  <c r="B2469" i="5"/>
  <c r="T2469" i="5" s="1"/>
  <c r="B2470" i="5"/>
  <c r="T2470" i="5" s="1"/>
  <c r="B2471" i="5"/>
  <c r="T2471" i="5"/>
  <c r="B2472" i="5"/>
  <c r="T2472" i="5"/>
  <c r="B2473" i="5"/>
  <c r="T2473" i="5"/>
  <c r="B2474" i="5"/>
  <c r="T2474" i="5" s="1"/>
  <c r="B2475" i="5"/>
  <c r="T2475" i="5"/>
  <c r="B2476" i="5"/>
  <c r="T2476" i="5" s="1"/>
  <c r="B2477" i="5"/>
  <c r="T2477" i="5" s="1"/>
  <c r="B2478" i="5"/>
  <c r="T2478" i="5" s="1"/>
  <c r="B2479" i="5"/>
  <c r="T2479" i="5"/>
  <c r="B2480" i="5"/>
  <c r="T2480" i="5"/>
  <c r="B2481" i="5"/>
  <c r="T2481" i="5"/>
  <c r="B2482" i="5"/>
  <c r="T2482" i="5" s="1"/>
  <c r="B2483" i="5"/>
  <c r="T2483" i="5"/>
  <c r="B2484" i="5"/>
  <c r="T2484" i="5" s="1"/>
  <c r="B2485" i="5"/>
  <c r="T2485" i="5" s="1"/>
  <c r="B2486" i="5"/>
  <c r="T2486" i="5" s="1"/>
  <c r="B2487" i="5"/>
  <c r="T2487" i="5"/>
  <c r="B2488" i="5"/>
  <c r="T2488" i="5"/>
  <c r="B2489" i="5"/>
  <c r="T2489" i="5"/>
  <c r="B2490" i="5"/>
  <c r="T2490" i="5" s="1"/>
  <c r="B2491" i="5"/>
  <c r="T2491" i="5"/>
  <c r="B2492" i="5"/>
  <c r="T2492" i="5" s="1"/>
  <c r="B2493" i="5"/>
  <c r="T2493" i="5" s="1"/>
  <c r="B2494" i="5"/>
  <c r="T2494" i="5" s="1"/>
  <c r="B2495" i="5"/>
  <c r="T2495" i="5"/>
  <c r="B2496" i="5"/>
  <c r="T2496" i="5"/>
  <c r="B2497" i="5"/>
  <c r="T2497" i="5"/>
  <c r="B2498" i="5"/>
  <c r="T2498" i="5" s="1"/>
  <c r="B2499" i="5"/>
  <c r="T2499" i="5"/>
  <c r="B2500" i="5"/>
  <c r="T2500" i="5" s="1"/>
  <c r="B2501" i="5"/>
  <c r="T2501" i="5" s="1"/>
  <c r="B2502" i="5"/>
  <c r="T2502" i="5" s="1"/>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s="1"/>
  <c r="C23" i="5"/>
  <c r="AB23" i="5" s="1"/>
  <c r="C29" i="5"/>
  <c r="AB29" i="5" s="1"/>
  <c r="C34" i="5"/>
  <c r="AB34" i="5" s="1"/>
  <c r="C36" i="5"/>
  <c r="AB36" i="5" s="1"/>
  <c r="C37" i="5"/>
  <c r="AB37" i="5"/>
  <c r="C40" i="5"/>
  <c r="AB40" i="5"/>
  <c r="C43" i="5"/>
  <c r="AB43" i="5"/>
  <c r="C44" i="5"/>
  <c r="AB44" i="5" s="1"/>
  <c r="C46" i="5"/>
  <c r="AB46" i="5" s="1"/>
  <c r="C48" i="5"/>
  <c r="AB48" i="5" s="1"/>
  <c r="C50" i="5"/>
  <c r="AB50" i="5" s="1"/>
  <c r="C52" i="5"/>
  <c r="AB52" i="5" s="1"/>
  <c r="C54" i="5"/>
  <c r="AB54" i="5"/>
  <c r="C56" i="5"/>
  <c r="AB56" i="5"/>
  <c r="C58" i="5"/>
  <c r="AB58" i="5"/>
  <c r="C60" i="5"/>
  <c r="AB60" i="5" s="1"/>
  <c r="C62" i="5"/>
  <c r="AB62" i="5" s="1"/>
  <c r="C63" i="5"/>
  <c r="AB63" i="5" s="1"/>
  <c r="C64" i="5"/>
  <c r="AB64" i="5" s="1"/>
  <c r="C66" i="5"/>
  <c r="AB66" i="5" s="1"/>
  <c r="C68" i="5"/>
  <c r="AB68" i="5"/>
  <c r="C70" i="5"/>
  <c r="AB70" i="5"/>
  <c r="C71" i="5"/>
  <c r="AB71" i="5"/>
  <c r="C72" i="5"/>
  <c r="AB72" i="5" s="1"/>
  <c r="C74" i="5"/>
  <c r="AB74" i="5" s="1"/>
  <c r="C76" i="5"/>
  <c r="AB76" i="5" s="1"/>
  <c r="C78" i="5"/>
  <c r="AB78" i="5" s="1"/>
  <c r="C79" i="5"/>
  <c r="AB79" i="5" s="1"/>
  <c r="C80" i="5"/>
  <c r="AB80" i="5"/>
  <c r="C82" i="5"/>
  <c r="AB82" i="5"/>
  <c r="C84" i="5"/>
  <c r="AB84" i="5"/>
  <c r="C86" i="5"/>
  <c r="AB86" i="5" s="1"/>
  <c r="C87" i="5"/>
  <c r="AB87" i="5" s="1"/>
  <c r="C88" i="5"/>
  <c r="AB88" i="5" s="1"/>
  <c r="C90" i="5"/>
  <c r="AB90" i="5" s="1"/>
  <c r="C91" i="5"/>
  <c r="AB91" i="5" s="1"/>
  <c r="C92" i="5"/>
  <c r="AB92" i="5"/>
  <c r="C96" i="5"/>
  <c r="AB96" i="5"/>
  <c r="C98" i="5"/>
  <c r="AB98" i="5"/>
  <c r="C100" i="5"/>
  <c r="AB100" i="5" s="1"/>
  <c r="C101" i="5"/>
  <c r="AB101" i="5" s="1"/>
  <c r="C104" i="5"/>
  <c r="AB104" i="5" s="1"/>
  <c r="C107" i="5"/>
  <c r="AB107" i="5" s="1"/>
  <c r="C109" i="5"/>
  <c r="AB109" i="5" s="1"/>
  <c r="C115" i="5"/>
  <c r="AB115" i="5" s="1"/>
  <c r="C117" i="5"/>
  <c r="AB117" i="5"/>
  <c r="C120" i="5"/>
  <c r="AB120" i="5"/>
  <c r="C133" i="5"/>
  <c r="AB133" i="5" s="1"/>
  <c r="C136" i="5"/>
  <c r="AB136" i="5" s="1"/>
  <c r="C139" i="5"/>
  <c r="AB139" i="5" s="1"/>
  <c r="C141" i="5"/>
  <c r="AB141" i="5" s="1"/>
  <c r="C148" i="5"/>
  <c r="AB148" i="5" s="1"/>
  <c r="C149" i="5"/>
  <c r="AB149" i="5" s="1"/>
  <c r="C151" i="5"/>
  <c r="AB151" i="5"/>
  <c r="C152" i="5"/>
  <c r="AB152" i="5"/>
  <c r="C153" i="5"/>
  <c r="AB153" i="5" s="1"/>
  <c r="C163" i="5"/>
  <c r="AB163" i="5" s="1"/>
  <c r="C165" i="5"/>
  <c r="AB165" i="5" s="1"/>
  <c r="C168" i="5"/>
  <c r="AB168" i="5" s="1"/>
  <c r="C173" i="5"/>
  <c r="AB173" i="5" s="1"/>
  <c r="C180" i="5"/>
  <c r="AB180" i="5" s="1"/>
  <c r="C181" i="5"/>
  <c r="AB181" i="5"/>
  <c r="C184" i="5"/>
  <c r="AB184" i="5"/>
  <c r="C191" i="5"/>
  <c r="AB191" i="5" s="1"/>
  <c r="C200" i="5"/>
  <c r="AB200" i="5" s="1"/>
  <c r="C201" i="5"/>
  <c r="AB201" i="5" s="1"/>
  <c r="C205" i="5"/>
  <c r="AB205" i="5" s="1"/>
  <c r="C208" i="5"/>
  <c r="AB208" i="5" s="1"/>
  <c r="C212" i="5"/>
  <c r="AB212" i="5" s="1"/>
  <c r="C216" i="5"/>
  <c r="AB216" i="5"/>
  <c r="C220" i="5"/>
  <c r="AB220" i="5"/>
  <c r="C224" i="5"/>
  <c r="AB224" i="5" s="1"/>
  <c r="C228" i="5"/>
  <c r="AB228" i="5" s="1"/>
  <c r="C232" i="5"/>
  <c r="AB232" i="5" s="1"/>
  <c r="C240" i="5"/>
  <c r="AB240" i="5" s="1"/>
  <c r="C244" i="5"/>
  <c r="AB244" i="5" s="1"/>
  <c r="C248" i="5"/>
  <c r="AB248" i="5" s="1"/>
  <c r="C252" i="5"/>
  <c r="AB252" i="5"/>
  <c r="C260" i="5"/>
  <c r="AB260" i="5"/>
  <c r="C268" i="5"/>
  <c r="AB268" i="5" s="1"/>
  <c r="C276" i="5"/>
  <c r="AB276" i="5" s="1"/>
  <c r="C280" i="5"/>
  <c r="AB280" i="5" s="1"/>
  <c r="C284" i="5"/>
  <c r="AB284" i="5" s="1"/>
  <c r="C292" i="5"/>
  <c r="AB292" i="5" s="1"/>
  <c r="C296" i="5"/>
  <c r="AB296" i="5" s="1"/>
  <c r="C300" i="5"/>
  <c r="AB300" i="5"/>
  <c r="C303" i="5"/>
  <c r="AB303" i="5"/>
  <c r="C312" i="5"/>
  <c r="AB312" i="5" s="1"/>
  <c r="C320" i="5"/>
  <c r="AB320" i="5" s="1"/>
  <c r="C328" i="5"/>
  <c r="AB328" i="5" s="1"/>
  <c r="C358" i="5"/>
  <c r="AB358" i="5" s="1"/>
  <c r="C360" i="5"/>
  <c r="AB360" i="5" s="1"/>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s="1"/>
  <c r="S2028" i="5"/>
  <c r="S2030" i="5"/>
  <c r="C2035" i="5"/>
  <c r="AB2035" i="5"/>
  <c r="S2036" i="5"/>
  <c r="C2039" i="5"/>
  <c r="AB2039" i="5"/>
  <c r="S2042" i="5"/>
  <c r="C2043" i="5"/>
  <c r="AB2043" i="5" s="1"/>
  <c r="S2044" i="5"/>
  <c r="C2046" i="5"/>
  <c r="AB2046" i="5" s="1"/>
  <c r="C2047" i="5"/>
  <c r="AB2047" i="5"/>
  <c r="S2048" i="5"/>
  <c r="C2051" i="5"/>
  <c r="AB2051" i="5"/>
  <c r="S2053" i="5"/>
  <c r="S2054" i="5"/>
  <c r="S2057" i="5"/>
  <c r="C2058" i="5"/>
  <c r="AB2058" i="5"/>
  <c r="C2059" i="5"/>
  <c r="AB2059" i="5"/>
  <c r="S2061" i="5"/>
  <c r="S2063" i="5"/>
  <c r="C2064" i="5"/>
  <c r="AB2064" i="5" s="1"/>
  <c r="S2065" i="5"/>
  <c r="C2066" i="5"/>
  <c r="AB2066" i="5" s="1"/>
  <c r="C2067" i="5"/>
  <c r="AB2067" i="5"/>
  <c r="S2069" i="5"/>
  <c r="C2070" i="5"/>
  <c r="AB2070" i="5" s="1"/>
  <c r="S2071" i="5"/>
  <c r="C2072" i="5"/>
  <c r="AB2072" i="5" s="1"/>
  <c r="S2073" i="5"/>
  <c r="C2074" i="5"/>
  <c r="AB2074" i="5"/>
  <c r="C2075" i="5"/>
  <c r="AB2075" i="5" s="1"/>
  <c r="C2076" i="5"/>
  <c r="AB2076" i="5"/>
  <c r="S2077" i="5"/>
  <c r="C2079" i="5"/>
  <c r="AB2079" i="5"/>
  <c r="C2080" i="5"/>
  <c r="AB2080" i="5"/>
  <c r="C2084" i="5"/>
  <c r="AB2084" i="5" s="1"/>
  <c r="S2085" i="5"/>
  <c r="S2088" i="5"/>
  <c r="S2089" i="5"/>
  <c r="S2090" i="5"/>
  <c r="C2091" i="5"/>
  <c r="AB2091" i="5" s="1"/>
  <c r="S2092" i="5"/>
  <c r="S2093" i="5"/>
  <c r="S2094" i="5"/>
  <c r="C2095" i="5"/>
  <c r="AB2095" i="5" s="1"/>
  <c r="S2097" i="5"/>
  <c r="S2098" i="5"/>
  <c r="C2099" i="5"/>
  <c r="AB2099" i="5" s="1"/>
  <c r="C2100" i="5"/>
  <c r="AB2100" i="5"/>
  <c r="S2102" i="5"/>
  <c r="C2104" i="5"/>
  <c r="AB2104" i="5" s="1"/>
  <c r="C2112" i="5"/>
  <c r="AB2112" i="5" s="1"/>
  <c r="C2113" i="5"/>
  <c r="AB2113" i="5" s="1"/>
  <c r="C2116" i="5"/>
  <c r="AB2116" i="5" s="1"/>
  <c r="C2123" i="5"/>
  <c r="AB2123" i="5"/>
  <c r="S2125" i="5"/>
  <c r="C2127" i="5"/>
  <c r="AB2127" i="5" s="1"/>
  <c r="C2129" i="5"/>
  <c r="AB2129" i="5"/>
  <c r="C2131" i="5"/>
  <c r="AB2131" i="5"/>
  <c r="S2132" i="5"/>
  <c r="S2133" i="5"/>
  <c r="S2134" i="5"/>
  <c r="S2136" i="5"/>
  <c r="S2137" i="5"/>
  <c r="C2140" i="5"/>
  <c r="AB2140" i="5" s="1"/>
  <c r="S2141" i="5"/>
  <c r="S2144" i="5"/>
  <c r="S2145" i="5"/>
  <c r="S2146" i="5"/>
  <c r="S2148" i="5"/>
  <c r="S2149" i="5"/>
  <c r="S2150" i="5"/>
  <c r="S2152" i="5"/>
  <c r="S2155" i="5"/>
  <c r="S2157" i="5"/>
  <c r="S2158" i="5"/>
  <c r="S2159" i="5"/>
  <c r="S2161" i="5"/>
  <c r="S2162" i="5"/>
  <c r="S2163" i="5"/>
  <c r="S2166" i="5"/>
  <c r="C2168" i="5"/>
  <c r="AB2168" i="5"/>
  <c r="S2169" i="5"/>
  <c r="C2172" i="5"/>
  <c r="AB2172" i="5" s="1"/>
  <c r="S2173" i="5"/>
  <c r="C2176" i="5"/>
  <c r="AB2176" i="5" s="1"/>
  <c r="S2181" i="5"/>
  <c r="S2184" i="5"/>
  <c r="S2185" i="5"/>
  <c r="S2188" i="5"/>
  <c r="S2189" i="5"/>
  <c r="S2195" i="5"/>
  <c r="S2196" i="5"/>
  <c r="S2197" i="5"/>
  <c r="S2198" i="5"/>
  <c r="S2199" i="5"/>
  <c r="S2202" i="5"/>
  <c r="S2203" i="5"/>
  <c r="S2205" i="5"/>
  <c r="S2207" i="5"/>
  <c r="S2210" i="5"/>
  <c r="S2211" i="5"/>
  <c r="C2212" i="5"/>
  <c r="AB2212" i="5" s="1"/>
  <c r="S2213" i="5"/>
  <c r="S2215" i="5"/>
  <c r="C2218" i="5"/>
  <c r="AB2218" i="5" s="1"/>
  <c r="S2219" i="5"/>
  <c r="C2220" i="5"/>
  <c r="AB2220" i="5" s="1"/>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93" i="5"/>
  <c r="S2301" i="5"/>
  <c r="S2302" i="5"/>
  <c r="S2305" i="5"/>
  <c r="S2314" i="5"/>
  <c r="S2318" i="5"/>
  <c r="S2323" i="5"/>
  <c r="S2328" i="5"/>
  <c r="S2330" i="5"/>
  <c r="S2331" i="5"/>
  <c r="S2332" i="5"/>
  <c r="S2334" i="5"/>
  <c r="S2335" i="5"/>
  <c r="S2336" i="5"/>
  <c r="S2342" i="5"/>
  <c r="S2347" i="5"/>
  <c r="S2353" i="5"/>
  <c r="S2354" i="5"/>
  <c r="S2356" i="5"/>
  <c r="S2361" i="5"/>
  <c r="S2362" i="5"/>
  <c r="S2365" i="5"/>
  <c r="S2368" i="5"/>
  <c r="S2369" i="5"/>
  <c r="S2376" i="5"/>
  <c r="S2377" i="5"/>
  <c r="S2378" i="5"/>
  <c r="S2391" i="5"/>
  <c r="S2392" i="5"/>
  <c r="S2396" i="5"/>
  <c r="S2397" i="5"/>
  <c r="S2404" i="5"/>
  <c r="S2407" i="5"/>
  <c r="S2408" i="5"/>
  <c r="S2412" i="5"/>
  <c r="S2415" i="5"/>
  <c r="S2416" i="5"/>
  <c r="S2419" i="5"/>
  <c r="S2425" i="5"/>
  <c r="S2427" i="5"/>
  <c r="S2431" i="5"/>
  <c r="S2432" i="5"/>
  <c r="S2433" i="5"/>
  <c r="S2436" i="5"/>
  <c r="S2449" i="5"/>
  <c r="S2451" i="5"/>
  <c r="S2454" i="5"/>
  <c r="S2457" i="5"/>
  <c r="S2459" i="5"/>
  <c r="S2464" i="5"/>
  <c r="S2467" i="5"/>
  <c r="S2473" i="5"/>
  <c r="S2475" i="5"/>
  <c r="S2481" i="5"/>
  <c r="S2483" i="5"/>
  <c r="S2484" i="5"/>
  <c r="S2488" i="5"/>
  <c r="V6" i="5"/>
  <c r="V7" i="5"/>
  <c r="R7" i="5" s="1"/>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s="1"/>
  <c r="C1018" i="5"/>
  <c r="V1018" i="5"/>
  <c r="C1019" i="5"/>
  <c r="V1019" i="5" s="1"/>
  <c r="C1020" i="5"/>
  <c r="V1020" i="5" s="1"/>
  <c r="C1021" i="5"/>
  <c r="V1021" i="5" s="1"/>
  <c r="C1022" i="5"/>
  <c r="V1022" i="5"/>
  <c r="C1023" i="5"/>
  <c r="V1023" i="5" s="1"/>
  <c r="C1024" i="5"/>
  <c r="V1024" i="5"/>
  <c r="C1025" i="5"/>
  <c r="V1025" i="5" s="1"/>
  <c r="C1026" i="5"/>
  <c r="V1026" i="5"/>
  <c r="C1027" i="5"/>
  <c r="V1027" i="5" s="1"/>
  <c r="C1028" i="5"/>
  <c r="V1028" i="5" s="1"/>
  <c r="C1029" i="5"/>
  <c r="V1029" i="5" s="1"/>
  <c r="C1030" i="5"/>
  <c r="V1030" i="5"/>
  <c r="C1031" i="5"/>
  <c r="V1031" i="5" s="1"/>
  <c r="C1032" i="5"/>
  <c r="V1032" i="5"/>
  <c r="C1033" i="5"/>
  <c r="V1033" i="5" s="1"/>
  <c r="C1034" i="5"/>
  <c r="V1034" i="5"/>
  <c r="C1035" i="5"/>
  <c r="V1035" i="5" s="1"/>
  <c r="C1036" i="5"/>
  <c r="V1036" i="5" s="1"/>
  <c r="C1037" i="5"/>
  <c r="V1037" i="5"/>
  <c r="C1038" i="5"/>
  <c r="V1038" i="5"/>
  <c r="C1039" i="5"/>
  <c r="V1039" i="5"/>
  <c r="C1040" i="5"/>
  <c r="C1041" i="5"/>
  <c r="V1041" i="5" s="1"/>
  <c r="C1042" i="5"/>
  <c r="V1042" i="5" s="1"/>
  <c r="C1043" i="5"/>
  <c r="V1043" i="5" s="1"/>
  <c r="C1044" i="5"/>
  <c r="V1044" i="5"/>
  <c r="C1045" i="5"/>
  <c r="V1045" i="5"/>
  <c r="C1046" i="5"/>
  <c r="V1046" i="5" s="1"/>
  <c r="C1047" i="5"/>
  <c r="V1047" i="5" s="1"/>
  <c r="C1048" i="5"/>
  <c r="V1048" i="5" s="1"/>
  <c r="C1049" i="5"/>
  <c r="V1049" i="5" s="1"/>
  <c r="C1050" i="5"/>
  <c r="V1050" i="5"/>
  <c r="C1051" i="5"/>
  <c r="V1051" i="5" s="1"/>
  <c r="C1052" i="5"/>
  <c r="V1052" i="5"/>
  <c r="C1053" i="5"/>
  <c r="V1053" i="5"/>
  <c r="C1054" i="5"/>
  <c r="V1054" i="5" s="1"/>
  <c r="C1055" i="5"/>
  <c r="V1055" i="5" s="1"/>
  <c r="C1056" i="5"/>
  <c r="V1056" i="5" s="1"/>
  <c r="C1057" i="5"/>
  <c r="V1057" i="5" s="1"/>
  <c r="C1058" i="5"/>
  <c r="V1058" i="5"/>
  <c r="C1059" i="5"/>
  <c r="V1059" i="5" s="1"/>
  <c r="C1060" i="5"/>
  <c r="V1060" i="5"/>
  <c r="C1061" i="5"/>
  <c r="V1061" i="5"/>
  <c r="C1062" i="5"/>
  <c r="V1062" i="5" s="1"/>
  <c r="C1063" i="5"/>
  <c r="V1063" i="5" s="1"/>
  <c r="C1064" i="5"/>
  <c r="V1064" i="5" s="1"/>
  <c r="C1065" i="5"/>
  <c r="V1065" i="5" s="1"/>
  <c r="C1066" i="5"/>
  <c r="V1066" i="5"/>
  <c r="C1067" i="5"/>
  <c r="V1067" i="5" s="1"/>
  <c r="C1068" i="5"/>
  <c r="C1069" i="5"/>
  <c r="V1069" i="5" s="1"/>
  <c r="C1070" i="5"/>
  <c r="V1070" i="5"/>
  <c r="C1071" i="5"/>
  <c r="V1071" i="5"/>
  <c r="C1072" i="5"/>
  <c r="V1072" i="5"/>
  <c r="C1073" i="5"/>
  <c r="V1073" i="5"/>
  <c r="C1074" i="5"/>
  <c r="V1074" i="5" s="1"/>
  <c r="C1075" i="5"/>
  <c r="V1075" i="5"/>
  <c r="C1076" i="5"/>
  <c r="V1076" i="5" s="1"/>
  <c r="C1077" i="5"/>
  <c r="V1077" i="5" s="1"/>
  <c r="C1078" i="5"/>
  <c r="V1078" i="5" s="1"/>
  <c r="I1078" i="5" s="1"/>
  <c r="C1079" i="5"/>
  <c r="V1079" i="5"/>
  <c r="C1080" i="5"/>
  <c r="V1080" i="5"/>
  <c r="C1081" i="5"/>
  <c r="V1081" i="5"/>
  <c r="C1082" i="5"/>
  <c r="V1082" i="5" s="1"/>
  <c r="C1083" i="5"/>
  <c r="V1083" i="5"/>
  <c r="C1084" i="5"/>
  <c r="V1084" i="5" s="1"/>
  <c r="C1085" i="5"/>
  <c r="V1085" i="5" s="1"/>
  <c r="C1086" i="5"/>
  <c r="V1086" i="5" s="1"/>
  <c r="R1086" i="5" s="1"/>
  <c r="C1087" i="5"/>
  <c r="V1087" i="5"/>
  <c r="C1088" i="5"/>
  <c r="V1088" i="5"/>
  <c r="C1089" i="5"/>
  <c r="V1089" i="5"/>
  <c r="C1090" i="5"/>
  <c r="V1090" i="5" s="1"/>
  <c r="C1091" i="5"/>
  <c r="V1091" i="5" s="1"/>
  <c r="C1092" i="5"/>
  <c r="V1092" i="5" s="1"/>
  <c r="C1093" i="5"/>
  <c r="V1093" i="5" s="1"/>
  <c r="C1094" i="5"/>
  <c r="V1094" i="5"/>
  <c r="C1095" i="5"/>
  <c r="V1095" i="5"/>
  <c r="C1096" i="5"/>
  <c r="V1096" i="5"/>
  <c r="C1097" i="5"/>
  <c r="V1097" i="5"/>
  <c r="C1098" i="5"/>
  <c r="V1098" i="5" s="1"/>
  <c r="C1099" i="5"/>
  <c r="V1099" i="5" s="1"/>
  <c r="C1100" i="5"/>
  <c r="V1100" i="5" s="1"/>
  <c r="C1101" i="5"/>
  <c r="V1101" i="5" s="1"/>
  <c r="C1102" i="5"/>
  <c r="V1102" i="5"/>
  <c r="C1103" i="5"/>
  <c r="V1103" i="5"/>
  <c r="C1104" i="5"/>
  <c r="C1105" i="5"/>
  <c r="V1105" i="5" s="1"/>
  <c r="C1106" i="5"/>
  <c r="V1106" i="5" s="1"/>
  <c r="C1107" i="5"/>
  <c r="V1107" i="5"/>
  <c r="C1108" i="5"/>
  <c r="V1108" i="5" s="1"/>
  <c r="C1109" i="5"/>
  <c r="V1109" i="5"/>
  <c r="C1110" i="5"/>
  <c r="V1110" i="5"/>
  <c r="C1111" i="5"/>
  <c r="V1111" i="5" s="1"/>
  <c r="C1112" i="5"/>
  <c r="V1112" i="5" s="1"/>
  <c r="C1113" i="5"/>
  <c r="V1113" i="5" s="1"/>
  <c r="C1114" i="5"/>
  <c r="V1114" i="5" s="1"/>
  <c r="C1115" i="5"/>
  <c r="V1115" i="5"/>
  <c r="C1116" i="5"/>
  <c r="V1116" i="5" s="1"/>
  <c r="C1117" i="5"/>
  <c r="V1117" i="5"/>
  <c r="C1118" i="5"/>
  <c r="V1118" i="5"/>
  <c r="C1119" i="5"/>
  <c r="V1119" i="5" s="1"/>
  <c r="C1120" i="5"/>
  <c r="V1120" i="5" s="1"/>
  <c r="C1121" i="5"/>
  <c r="V1121" i="5" s="1"/>
  <c r="C1122" i="5"/>
  <c r="V1122" i="5" s="1"/>
  <c r="C1123" i="5"/>
  <c r="V1123" i="5"/>
  <c r="C1124" i="5"/>
  <c r="V1124" i="5" s="1"/>
  <c r="C1125" i="5"/>
  <c r="V1125" i="5"/>
  <c r="C1126" i="5"/>
  <c r="V1126" i="5"/>
  <c r="C1127" i="5"/>
  <c r="V1127" i="5" s="1"/>
  <c r="C1128" i="5"/>
  <c r="V1128" i="5" s="1"/>
  <c r="C1129" i="5"/>
  <c r="V1129" i="5" s="1"/>
  <c r="C1130" i="5"/>
  <c r="V1130" i="5" s="1"/>
  <c r="C1131" i="5"/>
  <c r="V1131" i="5"/>
  <c r="C1132" i="5"/>
  <c r="V1132" i="5" s="1"/>
  <c r="C1133" i="5"/>
  <c r="V1133" i="5"/>
  <c r="C1134" i="5"/>
  <c r="V1134" i="5"/>
  <c r="C1135" i="5"/>
  <c r="V1135" i="5" s="1"/>
  <c r="C1136" i="5"/>
  <c r="V1136" i="5" s="1"/>
  <c r="C1137" i="5"/>
  <c r="V1137" i="5" s="1"/>
  <c r="C1138" i="5"/>
  <c r="V1138" i="5" s="1"/>
  <c r="C1139" i="5"/>
  <c r="V1139" i="5"/>
  <c r="C1140" i="5"/>
  <c r="V1140" i="5" s="1"/>
  <c r="C1141" i="5"/>
  <c r="V1141" i="5"/>
  <c r="C1142" i="5"/>
  <c r="V1142" i="5"/>
  <c r="C1143" i="5"/>
  <c r="V1143" i="5" s="1"/>
  <c r="C1144" i="5"/>
  <c r="C1145" i="5"/>
  <c r="V1145" i="5"/>
  <c r="C1146" i="5"/>
  <c r="V1146" i="5"/>
  <c r="C1147" i="5"/>
  <c r="V1147" i="5" s="1"/>
  <c r="C1148" i="5"/>
  <c r="V1148" i="5" s="1"/>
  <c r="C1149" i="5"/>
  <c r="V1149" i="5" s="1"/>
  <c r="C1150" i="5"/>
  <c r="V1150" i="5" s="1"/>
  <c r="C1151" i="5"/>
  <c r="V1151" i="5" s="1"/>
  <c r="C1152" i="5"/>
  <c r="V1152" i="5"/>
  <c r="C1153" i="5"/>
  <c r="V1153" i="5"/>
  <c r="C1154" i="5"/>
  <c r="V1154" i="5"/>
  <c r="C1155" i="5"/>
  <c r="V1155" i="5" s="1"/>
  <c r="C1156" i="5"/>
  <c r="V1156" i="5"/>
  <c r="C1157" i="5"/>
  <c r="V1157" i="5" s="1"/>
  <c r="C1158" i="5"/>
  <c r="V1158" i="5" s="1"/>
  <c r="C1159" i="5"/>
  <c r="V1159" i="5" s="1"/>
  <c r="C1160" i="5"/>
  <c r="V1160" i="5"/>
  <c r="C1161" i="5"/>
  <c r="V1161" i="5"/>
  <c r="C1162" i="5"/>
  <c r="V1162" i="5"/>
  <c r="C1163" i="5"/>
  <c r="V1163" i="5" s="1"/>
  <c r="C1164" i="5"/>
  <c r="V1164" i="5" s="1"/>
  <c r="C1165" i="5"/>
  <c r="V1165" i="5" s="1"/>
  <c r="C1166" i="5"/>
  <c r="V1166" i="5" s="1"/>
  <c r="C1167" i="5"/>
  <c r="V1167" i="5" s="1"/>
  <c r="C1168" i="5"/>
  <c r="C1169" i="5"/>
  <c r="V1169" i="5" s="1"/>
  <c r="C1170" i="5"/>
  <c r="C1171" i="5"/>
  <c r="V1171" i="5"/>
  <c r="C1172" i="5"/>
  <c r="V1172" i="5" s="1"/>
  <c r="C1173" i="5"/>
  <c r="V1173" i="5"/>
  <c r="C1174" i="5"/>
  <c r="V1174" i="5" s="1"/>
  <c r="C1175" i="5"/>
  <c r="V1175" i="5" s="1"/>
  <c r="C1176" i="5"/>
  <c r="V1176" i="5" s="1"/>
  <c r="C1177" i="5"/>
  <c r="V1177" i="5"/>
  <c r="C1178" i="5"/>
  <c r="V1178" i="5"/>
  <c r="C1179" i="5"/>
  <c r="V1179" i="5"/>
  <c r="C1180" i="5"/>
  <c r="V1180" i="5" s="1"/>
  <c r="C1181" i="5"/>
  <c r="V1181" i="5" s="1"/>
  <c r="C1182" i="5"/>
  <c r="V1182" i="5" s="1"/>
  <c r="C1183" i="5"/>
  <c r="V1183" i="5" s="1"/>
  <c r="C1184" i="5"/>
  <c r="V1184" i="5"/>
  <c r="C1185" i="5"/>
  <c r="V1185" i="5"/>
  <c r="C1186" i="5"/>
  <c r="V1186" i="5"/>
  <c r="C1187" i="5"/>
  <c r="V1187" i="5"/>
  <c r="C1188" i="5"/>
  <c r="C1189" i="5"/>
  <c r="C1190" i="5"/>
  <c r="V1190" i="5" s="1"/>
  <c r="C1191" i="5"/>
  <c r="V1191" i="5" s="1"/>
  <c r="C1192" i="5"/>
  <c r="V1192" i="5" s="1"/>
  <c r="C1193" i="5"/>
  <c r="V1193" i="5" s="1"/>
  <c r="C1194" i="5"/>
  <c r="V1194" i="5"/>
  <c r="C1195" i="5"/>
  <c r="V1195" i="5"/>
  <c r="C1196" i="5"/>
  <c r="V1196" i="5"/>
  <c r="C1197" i="5"/>
  <c r="V1197" i="5" s="1"/>
  <c r="C1198" i="5"/>
  <c r="V1198" i="5" s="1"/>
  <c r="C1199" i="5"/>
  <c r="V1199" i="5" s="1"/>
  <c r="C1200" i="5"/>
  <c r="V1200" i="5" s="1"/>
  <c r="C1201" i="5"/>
  <c r="V1201" i="5"/>
  <c r="C1202" i="5"/>
  <c r="V1202" i="5"/>
  <c r="C1203" i="5"/>
  <c r="V1203" i="5"/>
  <c r="C1204" i="5"/>
  <c r="V1204" i="5"/>
  <c r="C1205" i="5"/>
  <c r="V1205" i="5" s="1"/>
  <c r="C1206" i="5"/>
  <c r="V1206" i="5" s="1"/>
  <c r="C1207" i="5"/>
  <c r="V1207" i="5" s="1"/>
  <c r="C1208" i="5"/>
  <c r="V1208" i="5" s="1"/>
  <c r="C1209" i="5"/>
  <c r="V1209" i="5"/>
  <c r="C1210" i="5"/>
  <c r="V1210" i="5"/>
  <c r="C1211" i="5"/>
  <c r="V1211" i="5"/>
  <c r="C1212" i="5"/>
  <c r="V1212" i="5"/>
  <c r="C1213" i="5"/>
  <c r="V1213" i="5" s="1"/>
  <c r="C1214" i="5"/>
  <c r="V1214" i="5" s="1"/>
  <c r="C1215" i="5"/>
  <c r="V1215" i="5" s="1"/>
  <c r="C1216" i="5"/>
  <c r="V1216" i="5" s="1"/>
  <c r="C1217" i="5"/>
  <c r="V1217" i="5"/>
  <c r="C1218" i="5"/>
  <c r="V1218" i="5"/>
  <c r="C1219" i="5"/>
  <c r="V1219" i="5"/>
  <c r="C1220" i="5"/>
  <c r="V1220" i="5"/>
  <c r="C1221" i="5"/>
  <c r="V1221" i="5" s="1"/>
  <c r="C1222" i="5"/>
  <c r="V1222" i="5" s="1"/>
  <c r="C1223" i="5"/>
  <c r="V1223" i="5" s="1"/>
  <c r="C1224" i="5"/>
  <c r="V1224" i="5" s="1"/>
  <c r="C1225" i="5"/>
  <c r="V1225" i="5" s="1"/>
  <c r="I1225" i="5" s="1"/>
  <c r="C1226" i="5"/>
  <c r="V1226" i="5"/>
  <c r="C1227" i="5"/>
  <c r="V1227" i="5"/>
  <c r="C1228" i="5"/>
  <c r="V1228" i="5"/>
  <c r="C1229" i="5"/>
  <c r="V1229" i="5" s="1"/>
  <c r="C1230" i="5"/>
  <c r="V1230" i="5"/>
  <c r="C1231" i="5"/>
  <c r="V1231" i="5" s="1"/>
  <c r="C1232" i="5"/>
  <c r="V1232" i="5" s="1"/>
  <c r="C1233" i="5"/>
  <c r="V1233" i="5"/>
  <c r="C1234" i="5"/>
  <c r="V1234" i="5"/>
  <c r="C1235" i="5"/>
  <c r="V1235" i="5"/>
  <c r="C1236" i="5"/>
  <c r="V1236" i="5"/>
  <c r="C1237" i="5"/>
  <c r="V1237" i="5" s="1"/>
  <c r="C1238" i="5"/>
  <c r="V1238" i="5"/>
  <c r="C1239" i="5"/>
  <c r="V1239" i="5" s="1"/>
  <c r="C1240" i="5"/>
  <c r="V1240" i="5" s="1"/>
  <c r="C1241" i="5"/>
  <c r="V1241" i="5" s="1"/>
  <c r="C1242" i="5"/>
  <c r="V1242" i="5"/>
  <c r="C1243" i="5"/>
  <c r="V1243" i="5"/>
  <c r="C1244" i="5"/>
  <c r="V1244" i="5"/>
  <c r="C1245" i="5"/>
  <c r="V1245" i="5" s="1"/>
  <c r="C1246" i="5"/>
  <c r="V1246" i="5"/>
  <c r="C1247" i="5"/>
  <c r="V1247" i="5" s="1"/>
  <c r="C1248" i="5"/>
  <c r="V1248" i="5" s="1"/>
  <c r="C1249" i="5"/>
  <c r="V1249" i="5" s="1"/>
  <c r="C1250" i="5"/>
  <c r="V1250" i="5"/>
  <c r="C1251" i="5"/>
  <c r="V1251" i="5"/>
  <c r="C1252" i="5"/>
  <c r="V1252" i="5"/>
  <c r="C1253" i="5"/>
  <c r="V1253" i="5" s="1"/>
  <c r="C1254" i="5"/>
  <c r="V1254" i="5" s="1"/>
  <c r="C1255" i="5"/>
  <c r="V1255" i="5" s="1"/>
  <c r="C1256" i="5"/>
  <c r="V1256" i="5" s="1"/>
  <c r="C1257" i="5"/>
  <c r="V1257" i="5"/>
  <c r="C1258" i="5"/>
  <c r="C1259" i="5"/>
  <c r="V1259" i="5" s="1"/>
  <c r="C1260" i="5"/>
  <c r="V1260" i="5" s="1"/>
  <c r="C1261" i="5"/>
  <c r="V1261" i="5" s="1"/>
  <c r="C1262" i="5"/>
  <c r="V1262" i="5"/>
  <c r="C1263" i="5"/>
  <c r="V1263" i="5" s="1"/>
  <c r="C1264" i="5"/>
  <c r="V1264" i="5"/>
  <c r="C1265" i="5"/>
  <c r="V1265" i="5"/>
  <c r="C1266" i="5"/>
  <c r="V1266" i="5" s="1"/>
  <c r="C1267" i="5"/>
  <c r="V1267" i="5" s="1"/>
  <c r="C1268" i="5"/>
  <c r="V1268" i="5" s="1"/>
  <c r="C1269" i="5"/>
  <c r="V1269" i="5" s="1"/>
  <c r="C1270" i="5"/>
  <c r="V1270" i="5"/>
  <c r="C1271" i="5"/>
  <c r="V1271" i="5" s="1"/>
  <c r="C1272" i="5"/>
  <c r="V1272" i="5"/>
  <c r="C1273" i="5"/>
  <c r="V1273" i="5"/>
  <c r="C1274" i="5"/>
  <c r="V1274" i="5" s="1"/>
  <c r="C1275" i="5"/>
  <c r="V1275" i="5" s="1"/>
  <c r="C1276" i="5"/>
  <c r="V1276" i="5" s="1"/>
  <c r="C1277" i="5"/>
  <c r="V1277" i="5" s="1"/>
  <c r="C1278" i="5"/>
  <c r="V1278" i="5"/>
  <c r="C1279" i="5"/>
  <c r="V1279" i="5" s="1"/>
  <c r="C1280" i="5"/>
  <c r="V1280" i="5"/>
  <c r="C1281" i="5"/>
  <c r="V1281" i="5"/>
  <c r="C1282" i="5"/>
  <c r="V1282" i="5" s="1"/>
  <c r="C1283" i="5"/>
  <c r="V1283" i="5" s="1"/>
  <c r="C1284" i="5"/>
  <c r="V1284" i="5" s="1"/>
  <c r="C1285" i="5"/>
  <c r="V1285" i="5" s="1"/>
  <c r="C1286" i="5"/>
  <c r="V1286" i="5"/>
  <c r="C1287" i="5"/>
  <c r="V1287" i="5" s="1"/>
  <c r="C1288" i="5"/>
  <c r="V1288" i="5"/>
  <c r="C1289" i="5"/>
  <c r="V1289" i="5"/>
  <c r="C1290" i="5"/>
  <c r="V1290" i="5" s="1"/>
  <c r="C1291" i="5"/>
  <c r="V1291" i="5" s="1"/>
  <c r="C1292" i="5"/>
  <c r="V1292" i="5" s="1"/>
  <c r="C1293" i="5"/>
  <c r="V1293" i="5" s="1"/>
  <c r="C1294" i="5"/>
  <c r="V1294" i="5"/>
  <c r="C1295" i="5"/>
  <c r="V1295" i="5" s="1"/>
  <c r="C1296" i="5"/>
  <c r="V1296" i="5"/>
  <c r="C1297" i="5"/>
  <c r="V1297" i="5"/>
  <c r="C1298" i="5"/>
  <c r="V1298" i="5" s="1"/>
  <c r="C1299" i="5"/>
  <c r="V1299" i="5" s="1"/>
  <c r="C1300" i="5"/>
  <c r="V1300" i="5" s="1"/>
  <c r="C1301" i="5"/>
  <c r="V1301" i="5" s="1"/>
  <c r="C1302" i="5"/>
  <c r="V1302" i="5"/>
  <c r="C1303" i="5"/>
  <c r="V1303" i="5" s="1"/>
  <c r="C1304" i="5"/>
  <c r="V1304" i="5"/>
  <c r="C1305" i="5"/>
  <c r="V1305" i="5"/>
  <c r="C1306" i="5"/>
  <c r="V1306" i="5" s="1"/>
  <c r="C1307" i="5"/>
  <c r="V1307" i="5" s="1"/>
  <c r="C1308" i="5"/>
  <c r="V1308" i="5" s="1"/>
  <c r="C1309" i="5"/>
  <c r="V1309" i="5" s="1"/>
  <c r="C1310" i="5"/>
  <c r="V1310" i="5"/>
  <c r="C1311" i="5"/>
  <c r="V1311" i="5" s="1"/>
  <c r="C1312" i="5"/>
  <c r="V1312" i="5"/>
  <c r="C1313" i="5"/>
  <c r="V1313" i="5"/>
  <c r="C1314" i="5"/>
  <c r="V1314" i="5" s="1"/>
  <c r="C1315" i="5"/>
  <c r="V1315" i="5" s="1"/>
  <c r="C1316" i="5"/>
  <c r="V1316" i="5" s="1"/>
  <c r="C1317" i="5"/>
  <c r="V1317" i="5" s="1"/>
  <c r="C1318" i="5"/>
  <c r="V1318" i="5"/>
  <c r="C1319" i="5"/>
  <c r="V1319" i="5" s="1"/>
  <c r="C1320" i="5"/>
  <c r="V1320" i="5"/>
  <c r="C1321" i="5"/>
  <c r="V1321" i="5"/>
  <c r="C1322" i="5"/>
  <c r="V1322" i="5" s="1"/>
  <c r="C1323" i="5"/>
  <c r="V1323" i="5" s="1"/>
  <c r="C1324" i="5"/>
  <c r="V1324" i="5" s="1"/>
  <c r="C1325" i="5"/>
  <c r="V1325" i="5" s="1"/>
  <c r="C1326" i="5"/>
  <c r="V1326" i="5"/>
  <c r="C1327" i="5"/>
  <c r="V1327" i="5" s="1"/>
  <c r="C1328" i="5"/>
  <c r="V1328" i="5"/>
  <c r="C1329" i="5"/>
  <c r="V1329" i="5"/>
  <c r="C1330" i="5"/>
  <c r="V1330" i="5" s="1"/>
  <c r="C1331" i="5"/>
  <c r="V1331" i="5" s="1"/>
  <c r="C1332" i="5"/>
  <c r="V1332" i="5" s="1"/>
  <c r="C1333" i="5"/>
  <c r="V1333" i="5" s="1"/>
  <c r="C1334" i="5"/>
  <c r="V1334" i="5"/>
  <c r="C1335" i="5"/>
  <c r="V1335" i="5" s="1"/>
  <c r="C1336" i="5"/>
  <c r="V1336" i="5"/>
  <c r="C1337" i="5"/>
  <c r="V1337" i="5"/>
  <c r="C1338" i="5"/>
  <c r="V1338" i="5" s="1"/>
  <c r="C1339" i="5"/>
  <c r="V1339" i="5" s="1"/>
  <c r="C1340" i="5"/>
  <c r="V1340" i="5" s="1"/>
  <c r="C1341" i="5"/>
  <c r="V1341" i="5" s="1"/>
  <c r="C1342" i="5"/>
  <c r="V1342" i="5"/>
  <c r="C1343" i="5"/>
  <c r="V1343" i="5" s="1"/>
  <c r="C1344" i="5"/>
  <c r="V1344" i="5"/>
  <c r="C1345" i="5"/>
  <c r="C1346" i="5"/>
  <c r="V1346" i="5"/>
  <c r="C1347" i="5"/>
  <c r="V1347" i="5"/>
  <c r="C1348" i="5"/>
  <c r="V1348" i="5"/>
  <c r="C1349" i="5"/>
  <c r="V1349" i="5"/>
  <c r="C1350" i="5"/>
  <c r="V1350" i="5" s="1"/>
  <c r="C1351" i="5"/>
  <c r="V1351" i="5" s="1"/>
  <c r="C1352" i="5"/>
  <c r="V1352" i="5" s="1"/>
  <c r="C1353" i="5"/>
  <c r="V1353" i="5" s="1"/>
  <c r="C1354" i="5"/>
  <c r="V1354" i="5"/>
  <c r="C1355" i="5"/>
  <c r="V1355" i="5"/>
  <c r="C1356" i="5"/>
  <c r="V1356" i="5"/>
  <c r="C1357" i="5"/>
  <c r="V1357" i="5"/>
  <c r="C1358" i="5"/>
  <c r="V1358" i="5" s="1"/>
  <c r="C1359" i="5"/>
  <c r="V1359" i="5"/>
  <c r="C1360" i="5"/>
  <c r="V1360" i="5" s="1"/>
  <c r="C1361" i="5"/>
  <c r="V1361" i="5" s="1"/>
  <c r="C1362" i="5"/>
  <c r="V1362" i="5"/>
  <c r="C1363" i="5"/>
  <c r="V1363" i="5"/>
  <c r="C1364" i="5"/>
  <c r="V1364" i="5"/>
  <c r="C1365" i="5"/>
  <c r="V1365" i="5"/>
  <c r="C1366" i="5"/>
  <c r="V1366" i="5" s="1"/>
  <c r="C1367" i="5"/>
  <c r="V1367" i="5"/>
  <c r="C1368" i="5"/>
  <c r="V1368" i="5" s="1"/>
  <c r="C1369" i="5"/>
  <c r="V1369" i="5" s="1"/>
  <c r="C1370" i="5"/>
  <c r="V1370" i="5" s="1"/>
  <c r="C1371" i="5"/>
  <c r="V1371" i="5"/>
  <c r="C1372" i="5"/>
  <c r="V1372" i="5"/>
  <c r="C1373" i="5"/>
  <c r="V1373" i="5"/>
  <c r="C1374" i="5"/>
  <c r="V1374" i="5" s="1"/>
  <c r="C1375" i="5"/>
  <c r="V1375" i="5"/>
  <c r="C1376" i="5"/>
  <c r="V1376" i="5" s="1"/>
  <c r="C1377" i="5"/>
  <c r="V1377" i="5" s="1"/>
  <c r="C1378" i="5"/>
  <c r="V1378" i="5"/>
  <c r="C1379" i="5"/>
  <c r="V1379" i="5"/>
  <c r="C1380" i="5"/>
  <c r="V1380" i="5"/>
  <c r="C1381" i="5"/>
  <c r="V1381" i="5"/>
  <c r="C1382" i="5"/>
  <c r="V1382" i="5" s="1"/>
  <c r="C1383" i="5"/>
  <c r="C1384" i="5"/>
  <c r="V1384" i="5" s="1"/>
  <c r="C1385" i="5"/>
  <c r="V1385" i="5"/>
  <c r="C1386" i="5"/>
  <c r="V1386" i="5"/>
  <c r="C1387" i="5"/>
  <c r="V1387" i="5" s="1"/>
  <c r="C1388" i="5"/>
  <c r="V1388" i="5" s="1"/>
  <c r="C1389" i="5"/>
  <c r="C1390" i="5"/>
  <c r="V1390" i="5"/>
  <c r="C1391" i="5"/>
  <c r="V1391" i="5" s="1"/>
  <c r="C1392" i="5"/>
  <c r="V1392" i="5" s="1"/>
  <c r="C1393" i="5"/>
  <c r="V1393" i="5" s="1"/>
  <c r="C1394" i="5"/>
  <c r="V1394" i="5" s="1"/>
  <c r="C1395" i="5"/>
  <c r="V1395" i="5"/>
  <c r="C1396" i="5"/>
  <c r="V1396" i="5"/>
  <c r="C1397" i="5"/>
  <c r="V1397" i="5"/>
  <c r="C1398" i="5"/>
  <c r="V1398" i="5"/>
  <c r="C1399" i="5"/>
  <c r="V1399" i="5" s="1"/>
  <c r="C1400" i="5"/>
  <c r="V1400" i="5"/>
  <c r="C1401" i="5"/>
  <c r="V1401" i="5" s="1"/>
  <c r="C1402" i="5"/>
  <c r="V1402" i="5" s="1"/>
  <c r="C1403" i="5"/>
  <c r="V1403" i="5"/>
  <c r="C1404" i="5"/>
  <c r="V1404" i="5"/>
  <c r="C1405" i="5"/>
  <c r="V1405" i="5"/>
  <c r="C1406" i="5"/>
  <c r="V1406" i="5"/>
  <c r="C1407" i="5"/>
  <c r="V1407" i="5" s="1"/>
  <c r="C1408" i="5"/>
  <c r="V1408" i="5"/>
  <c r="C1409" i="5"/>
  <c r="V1409" i="5" s="1"/>
  <c r="C1410" i="5"/>
  <c r="V1410" i="5" s="1"/>
  <c r="C1411" i="5"/>
  <c r="V1411" i="5" s="1"/>
  <c r="C1412" i="5"/>
  <c r="V1412" i="5"/>
  <c r="C1413" i="5"/>
  <c r="V1413" i="5"/>
  <c r="C1414" i="5"/>
  <c r="V1414" i="5"/>
  <c r="C1415" i="5"/>
  <c r="V1415" i="5" s="1"/>
  <c r="C1416" i="5"/>
  <c r="V1416" i="5"/>
  <c r="C1417" i="5"/>
  <c r="V1417" i="5" s="1"/>
  <c r="C1418" i="5"/>
  <c r="V1418" i="5" s="1"/>
  <c r="C1419" i="5"/>
  <c r="V1419" i="5"/>
  <c r="C1420" i="5"/>
  <c r="V1420" i="5"/>
  <c r="C1421" i="5"/>
  <c r="V1421" i="5"/>
  <c r="C1422" i="5"/>
  <c r="V1422" i="5"/>
  <c r="C1423" i="5"/>
  <c r="V1423" i="5" s="1"/>
  <c r="C1424" i="5"/>
  <c r="V1424" i="5"/>
  <c r="C1425" i="5"/>
  <c r="V1425" i="5" s="1"/>
  <c r="C1426" i="5"/>
  <c r="V1426" i="5" s="1"/>
  <c r="C1427" i="5"/>
  <c r="V1427" i="5" s="1"/>
  <c r="C1428" i="5"/>
  <c r="V1428" i="5"/>
  <c r="C1429" i="5"/>
  <c r="V1429" i="5"/>
  <c r="C1430" i="5"/>
  <c r="V1430" i="5"/>
  <c r="C1431" i="5"/>
  <c r="V1431" i="5" s="1"/>
  <c r="C1432" i="5"/>
  <c r="V1432" i="5"/>
  <c r="C1433" i="5"/>
  <c r="V1433" i="5" s="1"/>
  <c r="C1434" i="5"/>
  <c r="V1434" i="5" s="1"/>
  <c r="C1435" i="5"/>
  <c r="V1435" i="5" s="1"/>
  <c r="C1436" i="5"/>
  <c r="V1436" i="5"/>
  <c r="C1437" i="5"/>
  <c r="V1437" i="5"/>
  <c r="C1438" i="5"/>
  <c r="V1438" i="5"/>
  <c r="C1439" i="5"/>
  <c r="V1439" i="5" s="1"/>
  <c r="C1440" i="5"/>
  <c r="V1440" i="5" s="1"/>
  <c r="C1441" i="5"/>
  <c r="V1441" i="5" s="1"/>
  <c r="C1442" i="5"/>
  <c r="V1442" i="5" s="1"/>
  <c r="C1443" i="5"/>
  <c r="V1443" i="5"/>
  <c r="C1444" i="5"/>
  <c r="V1444" i="5"/>
  <c r="C1445" i="5"/>
  <c r="V1445" i="5"/>
  <c r="C1446" i="5"/>
  <c r="V1446" i="5"/>
  <c r="C1447" i="5"/>
  <c r="V1447" i="5" s="1"/>
  <c r="C1448" i="5"/>
  <c r="V1448" i="5"/>
  <c r="C1449" i="5"/>
  <c r="V1449" i="5" s="1"/>
  <c r="C1450" i="5"/>
  <c r="V1450" i="5" s="1"/>
  <c r="C1451" i="5"/>
  <c r="V1451" i="5"/>
  <c r="C1452" i="5"/>
  <c r="V1452" i="5"/>
  <c r="C1453" i="5"/>
  <c r="V1453" i="5"/>
  <c r="C1454" i="5"/>
  <c r="V1454" i="5"/>
  <c r="C1455" i="5"/>
  <c r="V1455" i="5" s="1"/>
  <c r="C1456" i="5"/>
  <c r="V1456" i="5" s="1"/>
  <c r="C1457" i="5"/>
  <c r="C1458" i="5"/>
  <c r="V1458" i="5"/>
  <c r="C1459" i="5"/>
  <c r="V1459" i="5"/>
  <c r="C1460" i="5"/>
  <c r="V1460" i="5" s="1"/>
  <c r="C1461" i="5"/>
  <c r="V1461" i="5" s="1"/>
  <c r="C1462" i="5"/>
  <c r="V1462" i="5" s="1"/>
  <c r="C1463" i="5"/>
  <c r="V1463" i="5" s="1"/>
  <c r="C1464" i="5"/>
  <c r="V1464" i="5"/>
  <c r="C1465" i="5"/>
  <c r="V1465" i="5" s="1"/>
  <c r="C1466" i="5"/>
  <c r="V1466" i="5"/>
  <c r="C1467" i="5"/>
  <c r="C1468" i="5"/>
  <c r="V1468" i="5" s="1"/>
  <c r="C1469" i="5"/>
  <c r="V1469" i="5"/>
  <c r="C1470" i="5"/>
  <c r="V1470" i="5"/>
  <c r="C1471" i="5"/>
  <c r="V1471" i="5"/>
  <c r="C1472" i="5"/>
  <c r="V1472" i="5" s="1"/>
  <c r="C1473" i="5"/>
  <c r="V1473" i="5"/>
  <c r="C1474" i="5"/>
  <c r="V1474" i="5" s="1"/>
  <c r="C1475" i="5"/>
  <c r="V1475" i="5" s="1"/>
  <c r="C1476" i="5"/>
  <c r="V1476" i="5"/>
  <c r="C1477" i="5"/>
  <c r="V1477" i="5"/>
  <c r="C1478" i="5"/>
  <c r="V1478" i="5"/>
  <c r="C1479" i="5"/>
  <c r="V1479" i="5"/>
  <c r="C1480" i="5"/>
  <c r="V1480" i="5" s="1"/>
  <c r="C1481" i="5"/>
  <c r="V1481" i="5"/>
  <c r="C1482" i="5"/>
  <c r="V1482" i="5" s="1"/>
  <c r="C1483" i="5"/>
  <c r="V1483" i="5" s="1"/>
  <c r="C1484" i="5"/>
  <c r="V1484" i="5" s="1"/>
  <c r="C1485" i="5"/>
  <c r="V1485" i="5"/>
  <c r="C1486" i="5"/>
  <c r="V1486" i="5"/>
  <c r="C1487" i="5"/>
  <c r="V1487" i="5"/>
  <c r="C1488" i="5"/>
  <c r="V1488" i="5" s="1"/>
  <c r="C1489" i="5"/>
  <c r="V1489" i="5" s="1"/>
  <c r="C1490" i="5"/>
  <c r="V1490" i="5" s="1"/>
  <c r="C1491" i="5"/>
  <c r="V1491" i="5" s="1"/>
  <c r="C1492" i="5"/>
  <c r="V1492" i="5" s="1"/>
  <c r="C1493" i="5"/>
  <c r="V1493" i="5"/>
  <c r="C1494" i="5"/>
  <c r="V1494" i="5"/>
  <c r="C1495" i="5"/>
  <c r="V1495" i="5"/>
  <c r="C1496" i="5"/>
  <c r="V1496" i="5" s="1"/>
  <c r="C1497" i="5"/>
  <c r="V1497" i="5" s="1"/>
  <c r="H1497" i="5" s="1"/>
  <c r="C1498" i="5"/>
  <c r="V1498" i="5" s="1"/>
  <c r="C1499" i="5"/>
  <c r="V1499" i="5" s="1"/>
  <c r="C1500" i="5"/>
  <c r="V1500" i="5"/>
  <c r="C1501" i="5"/>
  <c r="V1501" i="5"/>
  <c r="C1502" i="5"/>
  <c r="C1503" i="5"/>
  <c r="V1503" i="5" s="1"/>
  <c r="C1504" i="5"/>
  <c r="V1504" i="5" s="1"/>
  <c r="C1505" i="5"/>
  <c r="V1505" i="5"/>
  <c r="C1506" i="5"/>
  <c r="V1506" i="5" s="1"/>
  <c r="C1507" i="5"/>
  <c r="V1507" i="5"/>
  <c r="C1508" i="5"/>
  <c r="V1508" i="5"/>
  <c r="C1509" i="5"/>
  <c r="V1509" i="5" s="1"/>
  <c r="C1510" i="5"/>
  <c r="V1510" i="5" s="1"/>
  <c r="C1511" i="5"/>
  <c r="V1511" i="5" s="1"/>
  <c r="C1512" i="5"/>
  <c r="V1512" i="5" s="1"/>
  <c r="C1513" i="5"/>
  <c r="C1514" i="5"/>
  <c r="V1514" i="5" s="1"/>
  <c r="C1515" i="5"/>
  <c r="V1515" i="5" s="1"/>
  <c r="C1516" i="5"/>
  <c r="V1516" i="5" s="1"/>
  <c r="C1517" i="5"/>
  <c r="V1517" i="5"/>
  <c r="C1518" i="5"/>
  <c r="V1518" i="5"/>
  <c r="C1519" i="5"/>
  <c r="V1519" i="5"/>
  <c r="C1520" i="5"/>
  <c r="V1520" i="5"/>
  <c r="C1521" i="5"/>
  <c r="V1521" i="5" s="1"/>
  <c r="C1522" i="5"/>
  <c r="V1522" i="5"/>
  <c r="C1523" i="5"/>
  <c r="V1523" i="5" s="1"/>
  <c r="C1524" i="5"/>
  <c r="V1524" i="5" s="1"/>
  <c r="C1525" i="5"/>
  <c r="V1525" i="5"/>
  <c r="C1526" i="5"/>
  <c r="V1526" i="5"/>
  <c r="C1527" i="5"/>
  <c r="V1527" i="5"/>
  <c r="C1528" i="5"/>
  <c r="V1528" i="5"/>
  <c r="C1529" i="5"/>
  <c r="V1529" i="5" s="1"/>
  <c r="C1530" i="5"/>
  <c r="V1530" i="5"/>
  <c r="C1531" i="5"/>
  <c r="V1531" i="5" s="1"/>
  <c r="C1532" i="5"/>
  <c r="V1532" i="5" s="1"/>
  <c r="C1533" i="5"/>
  <c r="V1533" i="5" s="1"/>
  <c r="C1534" i="5"/>
  <c r="V1534" i="5"/>
  <c r="C1535" i="5"/>
  <c r="V1535" i="5"/>
  <c r="C1536" i="5"/>
  <c r="V1536" i="5"/>
  <c r="C1537" i="5"/>
  <c r="C1538" i="5"/>
  <c r="V1538" i="5"/>
  <c r="C1539" i="5"/>
  <c r="V1539" i="5" s="1"/>
  <c r="C1540" i="5"/>
  <c r="V1540" i="5"/>
  <c r="C1541" i="5"/>
  <c r="V1541" i="5"/>
  <c r="C1542" i="5"/>
  <c r="V1542" i="5" s="1"/>
  <c r="C1543" i="5"/>
  <c r="V1543" i="5" s="1"/>
  <c r="C1544" i="5"/>
  <c r="V1544" i="5" s="1"/>
  <c r="C1545" i="5"/>
  <c r="C1546" i="5"/>
  <c r="V1546" i="5" s="1"/>
  <c r="C1547" i="5"/>
  <c r="V1547" i="5" s="1"/>
  <c r="C1548" i="5"/>
  <c r="V1548" i="5" s="1"/>
  <c r="C1549" i="5"/>
  <c r="V1549" i="5" s="1"/>
  <c r="C1550" i="5"/>
  <c r="V1550" i="5"/>
  <c r="C1551" i="5"/>
  <c r="C1552" i="5"/>
  <c r="V1552" i="5" s="1"/>
  <c r="C1553" i="5"/>
  <c r="V1553" i="5" s="1"/>
  <c r="C1554" i="5"/>
  <c r="V1554" i="5" s="1"/>
  <c r="C1555" i="5"/>
  <c r="V1555" i="5"/>
  <c r="C1556" i="5"/>
  <c r="V1556" i="5" s="1"/>
  <c r="C1557" i="5"/>
  <c r="V1557" i="5"/>
  <c r="C1558" i="5"/>
  <c r="V1558" i="5"/>
  <c r="C1559" i="5"/>
  <c r="V1559" i="5" s="1"/>
  <c r="C1560" i="5"/>
  <c r="V1560" i="5" s="1"/>
  <c r="C1561" i="5"/>
  <c r="V1561" i="5" s="1"/>
  <c r="C1562" i="5"/>
  <c r="V1562" i="5" s="1"/>
  <c r="C1563" i="5"/>
  <c r="V1563" i="5"/>
  <c r="C1564" i="5"/>
  <c r="V1564" i="5" s="1"/>
  <c r="C1565" i="5"/>
  <c r="V1565" i="5"/>
  <c r="C1566" i="5"/>
  <c r="V1566" i="5"/>
  <c r="C1567" i="5"/>
  <c r="V1567" i="5" s="1"/>
  <c r="C1568" i="5"/>
  <c r="V1568" i="5" s="1"/>
  <c r="C1569" i="5"/>
  <c r="V1569" i="5" s="1"/>
  <c r="C1570" i="5"/>
  <c r="V1570" i="5" s="1"/>
  <c r="C1571" i="5"/>
  <c r="V1571" i="5"/>
  <c r="C1572" i="5"/>
  <c r="V1572" i="5" s="1"/>
  <c r="C1573" i="5"/>
  <c r="V1573" i="5"/>
  <c r="C1574" i="5"/>
  <c r="V1574" i="5"/>
  <c r="C1575" i="5"/>
  <c r="V1575" i="5" s="1"/>
  <c r="C1576" i="5"/>
  <c r="V1576" i="5" s="1"/>
  <c r="C1577" i="5"/>
  <c r="V1577" i="5" s="1"/>
  <c r="C1578" i="5"/>
  <c r="V1578" i="5" s="1"/>
  <c r="C1579" i="5"/>
  <c r="V1579" i="5"/>
  <c r="C1580" i="5"/>
  <c r="V1580" i="5" s="1"/>
  <c r="C1581" i="5"/>
  <c r="V1581" i="5"/>
  <c r="C1582" i="5"/>
  <c r="V1582" i="5"/>
  <c r="C1583" i="5"/>
  <c r="V1583" i="5" s="1"/>
  <c r="C1584" i="5"/>
  <c r="V1584" i="5" s="1"/>
  <c r="C1585" i="5"/>
  <c r="V1585" i="5" s="1"/>
  <c r="C1586" i="5"/>
  <c r="V1586" i="5" s="1"/>
  <c r="C1587" i="5"/>
  <c r="V1587" i="5"/>
  <c r="C1588" i="5"/>
  <c r="V1588" i="5" s="1"/>
  <c r="C1589" i="5"/>
  <c r="V1589" i="5"/>
  <c r="C1590" i="5"/>
  <c r="V1590" i="5"/>
  <c r="C1591" i="5"/>
  <c r="V1591" i="5" s="1"/>
  <c r="C1592" i="5"/>
  <c r="V1592" i="5" s="1"/>
  <c r="C1593" i="5"/>
  <c r="V1593" i="5" s="1"/>
  <c r="C1594" i="5"/>
  <c r="V1594" i="5" s="1"/>
  <c r="C1595" i="5"/>
  <c r="V1595" i="5"/>
  <c r="C1596" i="5"/>
  <c r="V1596" i="5" s="1"/>
  <c r="C1597" i="5"/>
  <c r="V1597" i="5"/>
  <c r="C1598" i="5"/>
  <c r="V1598" i="5"/>
  <c r="C1599" i="5"/>
  <c r="V1599" i="5" s="1"/>
  <c r="C1600" i="5"/>
  <c r="C1601" i="5"/>
  <c r="V1601" i="5"/>
  <c r="C1602" i="5"/>
  <c r="V1602" i="5"/>
  <c r="C1603" i="5"/>
  <c r="V1603" i="5"/>
  <c r="C1604" i="5"/>
  <c r="V1604" i="5" s="1"/>
  <c r="C1605" i="5"/>
  <c r="V1605" i="5"/>
  <c r="C1606" i="5"/>
  <c r="V1606" i="5" s="1"/>
  <c r="C1607" i="5"/>
  <c r="V1607" i="5" s="1"/>
  <c r="C1608" i="5"/>
  <c r="V1608" i="5"/>
  <c r="C1609" i="5"/>
  <c r="V1609" i="5"/>
  <c r="C1610" i="5"/>
  <c r="V1610" i="5"/>
  <c r="C1611" i="5"/>
  <c r="V1611" i="5"/>
  <c r="C1612" i="5"/>
  <c r="V1612" i="5"/>
  <c r="C1613" i="5"/>
  <c r="V1613" i="5"/>
  <c r="C1614" i="5"/>
  <c r="V1614" i="5" s="1"/>
  <c r="C1615" i="5"/>
  <c r="V1615" i="5" s="1"/>
  <c r="C1616" i="5"/>
  <c r="V1616" i="5"/>
  <c r="C1617" i="5"/>
  <c r="V1617" i="5"/>
  <c r="C1618" i="5"/>
  <c r="V1618" i="5"/>
  <c r="C1619" i="5"/>
  <c r="V1619" i="5"/>
  <c r="C1620" i="5"/>
  <c r="V1620" i="5"/>
  <c r="C1621" i="5"/>
  <c r="V1621" i="5"/>
  <c r="C1622" i="5"/>
  <c r="V1622" i="5" s="1"/>
  <c r="C1623" i="5"/>
  <c r="V1623" i="5"/>
  <c r="C1624" i="5"/>
  <c r="V1624" i="5"/>
  <c r="C1625" i="5"/>
  <c r="V1625" i="5"/>
  <c r="C1626" i="5"/>
  <c r="V1626" i="5"/>
  <c r="C1627" i="5"/>
  <c r="V1627" i="5"/>
  <c r="C1628" i="5"/>
  <c r="V1628" i="5" s="1"/>
  <c r="H1628" i="5" s="1"/>
  <c r="C1629" i="5"/>
  <c r="V1629" i="5"/>
  <c r="C1630" i="5"/>
  <c r="V1630" i="5" s="1"/>
  <c r="C1631" i="5"/>
  <c r="V1631" i="5" s="1"/>
  <c r="C1632" i="5"/>
  <c r="V1632" i="5"/>
  <c r="C1633" i="5"/>
  <c r="V1633" i="5"/>
  <c r="C1634" i="5"/>
  <c r="V1634" i="5"/>
  <c r="C1635" i="5"/>
  <c r="V1635" i="5"/>
  <c r="C1636" i="5"/>
  <c r="V1636" i="5"/>
  <c r="C1637" i="5"/>
  <c r="V1637" i="5"/>
  <c r="C1638" i="5"/>
  <c r="V1638" i="5" s="1"/>
  <c r="C1639" i="5"/>
  <c r="V1639" i="5"/>
  <c r="C1640" i="5"/>
  <c r="V1640" i="5"/>
  <c r="C1641" i="5"/>
  <c r="V1641" i="5"/>
  <c r="C1642" i="5"/>
  <c r="V1642" i="5"/>
  <c r="C1643" i="5"/>
  <c r="V1643" i="5"/>
  <c r="C1644" i="5"/>
  <c r="V1644" i="5" s="1"/>
  <c r="J1644" i="5" s="1"/>
  <c r="C1645" i="5"/>
  <c r="V1645" i="5"/>
  <c r="C1646" i="5"/>
  <c r="V1646" i="5" s="1"/>
  <c r="C1647" i="5"/>
  <c r="V1647" i="5" s="1"/>
  <c r="J1647" i="5" s="1"/>
  <c r="C1648" i="5"/>
  <c r="V1648" i="5"/>
  <c r="C1649" i="5"/>
  <c r="V1649" i="5"/>
  <c r="C1650" i="5"/>
  <c r="V1650" i="5"/>
  <c r="C1651" i="5"/>
  <c r="V1651" i="5"/>
  <c r="C1652" i="5"/>
  <c r="V1652" i="5"/>
  <c r="C1653" i="5"/>
  <c r="V1653" i="5"/>
  <c r="C1654" i="5"/>
  <c r="V1654" i="5" s="1"/>
  <c r="C1655" i="5"/>
  <c r="V1655" i="5"/>
  <c r="C1656" i="5"/>
  <c r="V1656" i="5"/>
  <c r="C1657" i="5"/>
  <c r="V1657" i="5"/>
  <c r="C1658" i="5"/>
  <c r="V1658" i="5"/>
  <c r="C1659" i="5"/>
  <c r="V1659" i="5"/>
  <c r="C1660" i="5"/>
  <c r="V1660" i="5" s="1"/>
  <c r="C1661" i="5"/>
  <c r="V1661" i="5"/>
  <c r="C1662" i="5"/>
  <c r="V1662" i="5" s="1"/>
  <c r="C1663" i="5"/>
  <c r="V1663" i="5"/>
  <c r="C1664" i="5"/>
  <c r="V1664" i="5"/>
  <c r="C1665" i="5"/>
  <c r="C1666" i="5"/>
  <c r="V1666" i="5" s="1"/>
  <c r="C1667" i="5"/>
  <c r="V1667" i="5" s="1"/>
  <c r="C1668" i="5"/>
  <c r="V1668" i="5" s="1"/>
  <c r="C1669" i="5"/>
  <c r="V1669" i="5" s="1"/>
  <c r="C1670" i="5"/>
  <c r="V1670" i="5"/>
  <c r="C1671" i="5"/>
  <c r="V1671" i="5"/>
  <c r="C1672" i="5"/>
  <c r="V1672" i="5" s="1"/>
  <c r="C1673" i="5"/>
  <c r="V1673" i="5" s="1"/>
  <c r="C1674" i="5"/>
  <c r="V1674" i="5" s="1"/>
  <c r="C1675" i="5"/>
  <c r="V1675" i="5" s="1"/>
  <c r="C1676" i="5"/>
  <c r="V1676" i="5" s="1"/>
  <c r="C1677" i="5"/>
  <c r="V1677" i="5" s="1"/>
  <c r="C1678" i="5"/>
  <c r="V1678" i="5"/>
  <c r="C1679" i="5"/>
  <c r="V1679" i="5"/>
  <c r="C1680" i="5"/>
  <c r="V1680" i="5" s="1"/>
  <c r="C1681" i="5"/>
  <c r="V1681" i="5" s="1"/>
  <c r="C1682" i="5"/>
  <c r="V1682" i="5" s="1"/>
  <c r="C1683" i="5"/>
  <c r="V1683" i="5" s="1"/>
  <c r="C1684" i="5"/>
  <c r="V1684" i="5" s="1"/>
  <c r="C1685" i="5"/>
  <c r="C1686" i="5"/>
  <c r="V1686" i="5"/>
  <c r="C1687" i="5"/>
  <c r="V1687" i="5" s="1"/>
  <c r="C1688" i="5"/>
  <c r="V1688" i="5"/>
  <c r="C1689" i="5"/>
  <c r="V1689" i="5"/>
  <c r="C1690" i="5"/>
  <c r="V1690" i="5"/>
  <c r="C1691" i="5"/>
  <c r="V1691" i="5"/>
  <c r="C1692" i="5"/>
  <c r="V1692" i="5"/>
  <c r="C1693" i="5"/>
  <c r="V1693" i="5" s="1"/>
  <c r="C1694" i="5"/>
  <c r="V1694" i="5"/>
  <c r="C1695" i="5"/>
  <c r="V1695" i="5" s="1"/>
  <c r="C1696" i="5"/>
  <c r="V1696" i="5" s="1"/>
  <c r="C1697" i="5"/>
  <c r="V1697" i="5"/>
  <c r="C1698" i="5"/>
  <c r="V1698" i="5"/>
  <c r="C1699" i="5"/>
  <c r="V1699" i="5"/>
  <c r="C1700" i="5"/>
  <c r="V1700" i="5"/>
  <c r="C1701" i="5"/>
  <c r="V1701" i="5"/>
  <c r="C1702" i="5"/>
  <c r="V1702" i="5"/>
  <c r="C1703" i="5"/>
  <c r="V1703" i="5" s="1"/>
  <c r="C1704" i="5"/>
  <c r="V1704" i="5"/>
  <c r="C1705" i="5"/>
  <c r="V1705" i="5"/>
  <c r="C1706" i="5"/>
  <c r="V1706" i="5"/>
  <c r="C1707" i="5"/>
  <c r="V1707" i="5"/>
  <c r="C1708" i="5"/>
  <c r="V1708" i="5"/>
  <c r="C1709" i="5"/>
  <c r="C1710" i="5"/>
  <c r="V1710" i="5" s="1"/>
  <c r="C1711" i="5"/>
  <c r="V1711" i="5" s="1"/>
  <c r="C1712" i="5"/>
  <c r="V1712" i="5"/>
  <c r="C1713" i="5"/>
  <c r="V1713" i="5" s="1"/>
  <c r="C1714" i="5"/>
  <c r="V1714" i="5" s="1"/>
  <c r="C1715" i="5"/>
  <c r="V1715" i="5" s="1"/>
  <c r="C1716" i="5"/>
  <c r="V1716" i="5" s="1"/>
  <c r="C1717" i="5"/>
  <c r="C1718" i="5"/>
  <c r="V1718" i="5" s="1"/>
  <c r="C1719" i="5"/>
  <c r="V1719" i="5"/>
  <c r="C1720" i="5"/>
  <c r="V1720" i="5" s="1"/>
  <c r="C1721" i="5"/>
  <c r="V1721" i="5" s="1"/>
  <c r="C1722" i="5"/>
  <c r="V1722" i="5"/>
  <c r="C1723" i="5"/>
  <c r="V1723" i="5"/>
  <c r="C1724" i="5"/>
  <c r="V1724" i="5"/>
  <c r="C1725" i="5"/>
  <c r="V1725" i="5"/>
  <c r="C1726" i="5"/>
  <c r="V1726" i="5"/>
  <c r="C1727" i="5"/>
  <c r="V1727" i="5"/>
  <c r="C1728" i="5"/>
  <c r="V1728" i="5" s="1"/>
  <c r="C1729" i="5"/>
  <c r="V1729" i="5"/>
  <c r="C1730" i="5"/>
  <c r="V1730" i="5"/>
  <c r="C1731" i="5"/>
  <c r="V1731" i="5"/>
  <c r="C1732" i="5"/>
  <c r="V1732" i="5"/>
  <c r="C1733" i="5"/>
  <c r="V1733" i="5"/>
  <c r="C1734" i="5"/>
  <c r="V1734" i="5" s="1"/>
  <c r="C1735" i="5"/>
  <c r="V1735" i="5"/>
  <c r="C1736" i="5"/>
  <c r="V1736" i="5" s="1"/>
  <c r="C1737" i="5"/>
  <c r="V1737" i="5"/>
  <c r="C1738" i="5"/>
  <c r="V1738" i="5"/>
  <c r="C1739" i="5"/>
  <c r="V1739" i="5"/>
  <c r="C1740" i="5"/>
  <c r="V1740" i="5"/>
  <c r="C1741" i="5"/>
  <c r="V1741" i="5"/>
  <c r="C1742" i="5"/>
  <c r="V1742" i="5"/>
  <c r="C1743" i="5"/>
  <c r="V1743" i="5"/>
  <c r="C1744" i="5"/>
  <c r="V1744" i="5" s="1"/>
  <c r="C1745" i="5"/>
  <c r="V1745" i="5"/>
  <c r="C1746" i="5"/>
  <c r="V1746" i="5"/>
  <c r="C1747" i="5"/>
  <c r="V1747" i="5"/>
  <c r="C1748" i="5"/>
  <c r="V1748" i="5"/>
  <c r="C1749" i="5"/>
  <c r="V1749" i="5"/>
  <c r="C1750" i="5"/>
  <c r="V1750" i="5" s="1"/>
  <c r="C1751" i="5"/>
  <c r="V1751" i="5"/>
  <c r="C1752" i="5"/>
  <c r="V1752" i="5" s="1"/>
  <c r="C1753" i="5"/>
  <c r="V1753" i="5" s="1"/>
  <c r="C1754" i="5"/>
  <c r="V1754" i="5"/>
  <c r="C1755" i="5"/>
  <c r="V1755" i="5"/>
  <c r="C1756" i="5"/>
  <c r="V1756" i="5"/>
  <c r="C1757" i="5"/>
  <c r="V1757" i="5"/>
  <c r="C1758" i="5"/>
  <c r="V1758" i="5"/>
  <c r="C1759" i="5"/>
  <c r="V1759" i="5"/>
  <c r="C1760" i="5"/>
  <c r="V1760" i="5" s="1"/>
  <c r="C1761" i="5"/>
  <c r="V1761" i="5" s="1"/>
  <c r="C1762" i="5"/>
  <c r="V1762" i="5"/>
  <c r="C1763" i="5"/>
  <c r="V1763" i="5"/>
  <c r="C1764" i="5"/>
  <c r="V1764" i="5"/>
  <c r="C1765" i="5"/>
  <c r="V1765" i="5"/>
  <c r="C1766" i="5"/>
  <c r="V1766" i="5"/>
  <c r="C1767" i="5"/>
  <c r="V1767" i="5"/>
  <c r="C1768" i="5"/>
  <c r="V1768" i="5" s="1"/>
  <c r="C1769" i="5"/>
  <c r="V1769" i="5"/>
  <c r="C1770" i="5"/>
  <c r="V1770" i="5"/>
  <c r="C1771" i="5"/>
  <c r="V1771" i="5"/>
  <c r="C1772" i="5"/>
  <c r="V1772" i="5"/>
  <c r="C1773" i="5"/>
  <c r="V1773" i="5"/>
  <c r="C1774" i="5"/>
  <c r="V1774" i="5" s="1"/>
  <c r="G1774" i="5" s="1"/>
  <c r="C1775" i="5"/>
  <c r="V1775" i="5"/>
  <c r="C1776" i="5"/>
  <c r="V1776" i="5" s="1"/>
  <c r="C1777" i="5"/>
  <c r="V1777" i="5" s="1"/>
  <c r="C1778" i="5"/>
  <c r="V1778" i="5"/>
  <c r="C1779" i="5"/>
  <c r="V1779" i="5"/>
  <c r="C1780" i="5"/>
  <c r="V1780" i="5"/>
  <c r="C1781" i="5"/>
  <c r="V1781" i="5"/>
  <c r="C1782" i="5"/>
  <c r="V1782" i="5"/>
  <c r="C1783" i="5"/>
  <c r="V1783" i="5"/>
  <c r="C1784" i="5"/>
  <c r="V1784" i="5" s="1"/>
  <c r="C1785" i="5"/>
  <c r="V1785" i="5"/>
  <c r="C1786" i="5"/>
  <c r="V1786" i="5"/>
  <c r="C1787" i="5"/>
  <c r="V1787" i="5"/>
  <c r="C1788" i="5"/>
  <c r="V1788" i="5"/>
  <c r="C1789" i="5"/>
  <c r="V1789" i="5"/>
  <c r="C1790" i="5"/>
  <c r="V1790" i="5" s="1"/>
  <c r="C1791" i="5"/>
  <c r="V1791" i="5"/>
  <c r="C1792" i="5"/>
  <c r="V1792" i="5" s="1"/>
  <c r="C1793" i="5"/>
  <c r="V1793" i="5" s="1"/>
  <c r="C1794" i="5"/>
  <c r="V1794" i="5"/>
  <c r="C1795" i="5"/>
  <c r="V1795" i="5"/>
  <c r="C1796" i="5"/>
  <c r="V1796" i="5"/>
  <c r="C1797" i="5"/>
  <c r="V1797" i="5"/>
  <c r="C1798" i="5"/>
  <c r="V1798" i="5"/>
  <c r="C1799" i="5"/>
  <c r="V1799" i="5"/>
  <c r="C1800" i="5"/>
  <c r="V1800" i="5"/>
  <c r="C1801" i="5"/>
  <c r="V1801" i="5" s="1"/>
  <c r="C1802" i="5"/>
  <c r="V1802" i="5"/>
  <c r="C1803" i="5"/>
  <c r="V1803" i="5"/>
  <c r="C1804" i="5"/>
  <c r="V1804" i="5"/>
  <c r="C1805" i="5"/>
  <c r="V1805" i="5"/>
  <c r="C1806" i="5"/>
  <c r="V1806" i="5"/>
  <c r="C1807" i="5"/>
  <c r="V1807" i="5"/>
  <c r="C1808" i="5"/>
  <c r="V1808" i="5"/>
  <c r="C1809" i="5"/>
  <c r="V1809" i="5" s="1"/>
  <c r="C1810" i="5"/>
  <c r="V1810" i="5"/>
  <c r="C1811" i="5"/>
  <c r="V1811" i="5"/>
  <c r="C1812" i="5"/>
  <c r="V1812" i="5"/>
  <c r="C1813" i="5"/>
  <c r="V1813" i="5"/>
  <c r="C1814" i="5"/>
  <c r="V1814" i="5"/>
  <c r="C1815" i="5"/>
  <c r="V1815" i="5"/>
  <c r="C1816" i="5"/>
  <c r="V1816" i="5"/>
  <c r="C1817" i="5"/>
  <c r="V1817" i="5" s="1"/>
  <c r="G1817" i="5" s="1"/>
  <c r="C1818" i="5"/>
  <c r="V1818" i="5"/>
  <c r="C1819" i="5"/>
  <c r="V1819" i="5"/>
  <c r="C1820" i="5"/>
  <c r="V1820" i="5"/>
  <c r="C1821" i="5"/>
  <c r="V1821" i="5"/>
  <c r="C1822" i="5"/>
  <c r="V1822" i="5"/>
  <c r="C1823" i="5"/>
  <c r="V1823" i="5"/>
  <c r="C1824" i="5"/>
  <c r="V1824" i="5"/>
  <c r="C1825" i="5"/>
  <c r="V1825" i="5" s="1"/>
  <c r="C1826" i="5"/>
  <c r="V1826" i="5"/>
  <c r="C1827" i="5"/>
  <c r="V1827" i="5"/>
  <c r="C1828" i="5"/>
  <c r="V1828" i="5"/>
  <c r="C1829" i="5"/>
  <c r="V1829" i="5"/>
  <c r="C1830" i="5"/>
  <c r="V1830" i="5"/>
  <c r="C1831" i="5"/>
  <c r="V1831" i="5"/>
  <c r="C1832" i="5"/>
  <c r="V1832" i="5"/>
  <c r="C1833" i="5"/>
  <c r="V1833" i="5" s="1"/>
  <c r="C1834" i="5"/>
  <c r="V1834" i="5"/>
  <c r="C1835" i="5"/>
  <c r="V1835" i="5"/>
  <c r="C1836" i="5"/>
  <c r="V1836" i="5"/>
  <c r="C1837" i="5"/>
  <c r="V1837" i="5"/>
  <c r="C1838" i="5"/>
  <c r="V1838" i="5"/>
  <c r="C1839" i="5"/>
  <c r="V1839" i="5"/>
  <c r="C1840" i="5"/>
  <c r="V1840" i="5"/>
  <c r="C1841" i="5"/>
  <c r="V1841" i="5" s="1"/>
  <c r="C1842" i="5"/>
  <c r="V1842" i="5"/>
  <c r="C1843" i="5"/>
  <c r="V1843" i="5"/>
  <c r="C1844" i="5"/>
  <c r="V1844" i="5"/>
  <c r="C1845" i="5"/>
  <c r="V1845" i="5"/>
  <c r="C1846" i="5"/>
  <c r="V1846" i="5"/>
  <c r="C1847" i="5"/>
  <c r="V1847" i="5"/>
  <c r="C1848" i="5"/>
  <c r="V1848" i="5"/>
  <c r="C1849" i="5"/>
  <c r="V1849" i="5" s="1"/>
  <c r="C1850" i="5"/>
  <c r="V1850" i="5"/>
  <c r="C1851" i="5"/>
  <c r="V1851" i="5"/>
  <c r="C1852" i="5"/>
  <c r="V1852" i="5"/>
  <c r="C1853" i="5"/>
  <c r="V1853" i="5"/>
  <c r="C1854" i="5"/>
  <c r="V1854" i="5"/>
  <c r="C1855" i="5"/>
  <c r="V1855" i="5"/>
  <c r="C1856" i="5"/>
  <c r="V1856" i="5"/>
  <c r="C1857" i="5"/>
  <c r="V1857" i="5" s="1"/>
  <c r="C1858" i="5"/>
  <c r="V1858" i="5"/>
  <c r="C1859" i="5"/>
  <c r="V1859" i="5"/>
  <c r="C1860" i="5"/>
  <c r="V1860" i="5"/>
  <c r="C1861" i="5"/>
  <c r="V1861" i="5"/>
  <c r="C1862" i="5"/>
  <c r="V1862" i="5"/>
  <c r="C1863" i="5"/>
  <c r="V1863" i="5"/>
  <c r="C1864" i="5"/>
  <c r="V1864" i="5"/>
  <c r="C1865" i="5"/>
  <c r="V1865" i="5" s="1"/>
  <c r="C1866" i="5"/>
  <c r="V1866" i="5"/>
  <c r="C1867" i="5"/>
  <c r="V1867" i="5"/>
  <c r="C1868" i="5"/>
  <c r="V1868" i="5"/>
  <c r="C1869" i="5"/>
  <c r="V1869" i="5"/>
  <c r="C1870" i="5"/>
  <c r="V1870" i="5"/>
  <c r="C1871" i="5"/>
  <c r="V1871" i="5"/>
  <c r="C1872" i="5"/>
  <c r="V1872" i="5"/>
  <c r="C1873" i="5"/>
  <c r="V1873" i="5" s="1"/>
  <c r="C1874" i="5"/>
  <c r="V1874" i="5" s="1"/>
  <c r="C1875" i="5"/>
  <c r="V1875" i="5"/>
  <c r="C1876" i="5"/>
  <c r="V1876" i="5"/>
  <c r="C1877" i="5"/>
  <c r="V1877" i="5"/>
  <c r="C1878" i="5"/>
  <c r="V1878" i="5"/>
  <c r="C1879" i="5"/>
  <c r="V1879" i="5"/>
  <c r="C1880" i="5"/>
  <c r="V1880" i="5"/>
  <c r="C1881" i="5"/>
  <c r="V1881" i="5" s="1"/>
  <c r="C1882" i="5"/>
  <c r="V1882" i="5" s="1"/>
  <c r="C1883" i="5"/>
  <c r="V1883" i="5"/>
  <c r="C1884" i="5"/>
  <c r="V1884" i="5"/>
  <c r="C1885" i="5"/>
  <c r="V1885" i="5"/>
  <c r="C1886" i="5"/>
  <c r="V1886" i="5"/>
  <c r="C1887" i="5"/>
  <c r="V1887" i="5"/>
  <c r="C1888" i="5"/>
  <c r="V1888" i="5"/>
  <c r="C1889" i="5"/>
  <c r="V1889" i="5" s="1"/>
  <c r="C1890" i="5"/>
  <c r="V1890" i="5" s="1"/>
  <c r="C1891" i="5"/>
  <c r="V1891" i="5"/>
  <c r="C1892" i="5"/>
  <c r="V1892" i="5"/>
  <c r="C1893" i="5"/>
  <c r="V1893" i="5"/>
  <c r="C1894" i="5"/>
  <c r="V1894" i="5"/>
  <c r="C1895" i="5"/>
  <c r="V1895" i="5"/>
  <c r="C1896" i="5"/>
  <c r="V1896" i="5"/>
  <c r="C1897" i="5"/>
  <c r="V1897" i="5" s="1"/>
  <c r="C1898" i="5"/>
  <c r="V1898" i="5" s="1"/>
  <c r="G1898" i="5" s="1"/>
  <c r="C1899" i="5"/>
  <c r="V1899" i="5"/>
  <c r="C1900" i="5"/>
  <c r="V1900" i="5"/>
  <c r="C1901" i="5"/>
  <c r="V1901" i="5"/>
  <c r="C1902" i="5"/>
  <c r="V1902" i="5"/>
  <c r="C1903" i="5"/>
  <c r="V1903" i="5"/>
  <c r="C1904" i="5"/>
  <c r="V1904" i="5"/>
  <c r="C1905" i="5"/>
  <c r="V1905" i="5" s="1"/>
  <c r="C1906" i="5"/>
  <c r="V1906" i="5" s="1"/>
  <c r="C1907" i="5"/>
  <c r="V1907" i="5"/>
  <c r="C1908" i="5"/>
  <c r="V1908" i="5"/>
  <c r="C1909" i="5"/>
  <c r="V1909" i="5"/>
  <c r="C1910" i="5"/>
  <c r="V1910" i="5"/>
  <c r="C1911" i="5"/>
  <c r="V1911" i="5"/>
  <c r="C1912" i="5"/>
  <c r="V1912" i="5"/>
  <c r="C1913" i="5"/>
  <c r="V1913" i="5" s="1"/>
  <c r="C1914" i="5"/>
  <c r="V1914" i="5" s="1"/>
  <c r="J1914" i="5" s="1"/>
  <c r="C1915" i="5"/>
  <c r="V1915" i="5"/>
  <c r="C1916" i="5"/>
  <c r="V1916" i="5"/>
  <c r="C1917" i="5"/>
  <c r="V1917" i="5"/>
  <c r="C1918" i="5"/>
  <c r="V1918" i="5"/>
  <c r="C1919" i="5"/>
  <c r="V1919" i="5"/>
  <c r="C1920" i="5"/>
  <c r="V1920" i="5"/>
  <c r="C1921" i="5"/>
  <c r="V1921" i="5" s="1"/>
  <c r="C1922" i="5"/>
  <c r="V1922" i="5" s="1"/>
  <c r="C1923" i="5"/>
  <c r="V1923" i="5"/>
  <c r="C1924" i="5"/>
  <c r="V1924" i="5"/>
  <c r="C1925" i="5"/>
  <c r="V1925" i="5"/>
  <c r="C1926" i="5"/>
  <c r="V1926" i="5"/>
  <c r="C1927" i="5"/>
  <c r="V1927" i="5"/>
  <c r="C1928" i="5"/>
  <c r="V1928" i="5"/>
  <c r="C1929" i="5"/>
  <c r="V1929" i="5" s="1"/>
  <c r="C1930" i="5"/>
  <c r="V1930" i="5" s="1"/>
  <c r="C1931" i="5"/>
  <c r="V1931" i="5" s="1"/>
  <c r="C1932" i="5"/>
  <c r="V1932" i="5"/>
  <c r="C1933" i="5"/>
  <c r="V1933" i="5"/>
  <c r="C1934" i="5"/>
  <c r="V1934" i="5"/>
  <c r="C1935" i="5"/>
  <c r="V1935" i="5"/>
  <c r="C1936" i="5"/>
  <c r="V1936" i="5"/>
  <c r="C1937" i="5"/>
  <c r="V1937" i="5" s="1"/>
  <c r="C1938" i="5"/>
  <c r="V1938" i="5" s="1"/>
  <c r="C1939" i="5"/>
  <c r="V1939" i="5" s="1"/>
  <c r="C1940" i="5"/>
  <c r="V1940" i="5"/>
  <c r="C1941" i="5"/>
  <c r="V1941" i="5"/>
  <c r="C1942" i="5"/>
  <c r="V1942" i="5"/>
  <c r="C1943" i="5"/>
  <c r="V1943" i="5"/>
  <c r="C1944" i="5"/>
  <c r="V1944" i="5"/>
  <c r="C1945" i="5"/>
  <c r="V1945" i="5" s="1"/>
  <c r="C1946" i="5"/>
  <c r="V1946" i="5" s="1"/>
  <c r="C1947" i="5"/>
  <c r="V1947" i="5" s="1"/>
  <c r="C1948" i="5"/>
  <c r="V1948" i="5"/>
  <c r="C1949" i="5"/>
  <c r="V1949" i="5"/>
  <c r="C1950" i="5"/>
  <c r="V1950" i="5"/>
  <c r="C1951" i="5"/>
  <c r="V1951" i="5"/>
  <c r="C1952" i="5"/>
  <c r="V1952" i="5"/>
  <c r="C1953" i="5"/>
  <c r="V1953" i="5" s="1"/>
  <c r="C1954" i="5"/>
  <c r="V1954" i="5" s="1"/>
  <c r="C1955" i="5"/>
  <c r="V1955" i="5" s="1"/>
  <c r="J1955" i="5" s="1"/>
  <c r="C1956" i="5"/>
  <c r="V1956" i="5"/>
  <c r="C1957" i="5"/>
  <c r="V1957" i="5"/>
  <c r="C1958" i="5"/>
  <c r="V1958" i="5"/>
  <c r="C1959" i="5"/>
  <c r="V1959" i="5"/>
  <c r="C1960" i="5"/>
  <c r="V1960" i="5"/>
  <c r="C1961" i="5"/>
  <c r="V1961" i="5" s="1"/>
  <c r="C1962" i="5"/>
  <c r="V1962" i="5" s="1"/>
  <c r="C1963" i="5"/>
  <c r="V1963" i="5" s="1"/>
  <c r="C1964" i="5"/>
  <c r="V1964" i="5"/>
  <c r="C1965" i="5"/>
  <c r="V1965" i="5"/>
  <c r="C1966" i="5"/>
  <c r="V1966" i="5"/>
  <c r="C1967" i="5"/>
  <c r="V1967" i="5"/>
  <c r="C1968" i="5"/>
  <c r="V1968" i="5"/>
  <c r="C1969" i="5"/>
  <c r="V1969" i="5" s="1"/>
  <c r="C1970" i="5"/>
  <c r="V1970" i="5" s="1"/>
  <c r="C1971" i="5"/>
  <c r="V1971" i="5" s="1"/>
  <c r="C1972" i="5"/>
  <c r="V1972" i="5"/>
  <c r="C1973" i="5"/>
  <c r="V1973" i="5"/>
  <c r="C1974" i="5"/>
  <c r="V1974" i="5"/>
  <c r="C1975" i="5"/>
  <c r="V1975" i="5"/>
  <c r="C1976" i="5"/>
  <c r="V1976" i="5"/>
  <c r="C1977" i="5"/>
  <c r="V1977" i="5" s="1"/>
  <c r="C1978" i="5"/>
  <c r="V1978" i="5" s="1"/>
  <c r="C1979" i="5"/>
  <c r="V1979" i="5" s="1"/>
  <c r="C1980" i="5"/>
  <c r="V1980" i="5"/>
  <c r="C1981" i="5"/>
  <c r="V1981" i="5"/>
  <c r="C1982" i="5"/>
  <c r="V1982" i="5"/>
  <c r="C1983" i="5"/>
  <c r="V1983" i="5"/>
  <c r="C1984" i="5"/>
  <c r="V1984" i="5"/>
  <c r="C1985" i="5"/>
  <c r="V1985" i="5" s="1"/>
  <c r="C1986" i="5"/>
  <c r="V1986" i="5" s="1"/>
  <c r="C1987" i="5"/>
  <c r="V1987" i="5" s="1"/>
  <c r="C1988" i="5"/>
  <c r="V1988" i="5"/>
  <c r="C1989" i="5"/>
  <c r="V1989" i="5"/>
  <c r="C1990" i="5"/>
  <c r="V1990" i="5"/>
  <c r="C1991" i="5"/>
  <c r="V1991" i="5"/>
  <c r="C1992" i="5"/>
  <c r="V1992" i="5"/>
  <c r="C1993" i="5"/>
  <c r="V1993" i="5" s="1"/>
  <c r="H1993" i="5" s="1"/>
  <c r="C1994" i="5"/>
  <c r="V1994" i="5" s="1"/>
  <c r="C1995" i="5"/>
  <c r="V1995" i="5" s="1"/>
  <c r="C1996" i="5"/>
  <c r="V1996" i="5"/>
  <c r="C1997" i="5"/>
  <c r="V1997" i="5"/>
  <c r="C1998" i="5"/>
  <c r="V1998" i="5"/>
  <c r="C1999" i="5"/>
  <c r="V1999" i="5"/>
  <c r="C2000" i="5"/>
  <c r="V2000" i="5"/>
  <c r="C2001" i="5"/>
  <c r="V2001" i="5" s="1"/>
  <c r="G2001" i="5" s="1"/>
  <c r="C2002" i="5"/>
  <c r="V2002" i="5" s="1"/>
  <c r="C2003" i="5"/>
  <c r="V2003" i="5" s="1"/>
  <c r="C2004" i="5"/>
  <c r="V2004" i="5"/>
  <c r="C2005" i="5"/>
  <c r="V2005" i="5"/>
  <c r="C2006" i="5"/>
  <c r="V2006" i="5"/>
  <c r="C2007" i="5"/>
  <c r="V2007" i="5"/>
  <c r="C2008" i="5"/>
  <c r="V2008" i="5"/>
  <c r="C2009" i="5"/>
  <c r="V2009" i="5" s="1"/>
  <c r="C2010" i="5"/>
  <c r="V2010" i="5" s="1"/>
  <c r="C2011" i="5"/>
  <c r="V2011" i="5" s="1"/>
  <c r="C2012" i="5"/>
  <c r="V2012" i="5"/>
  <c r="C2013" i="5"/>
  <c r="V2013" i="5"/>
  <c r="C2014" i="5"/>
  <c r="V2014" i="5"/>
  <c r="C2015" i="5"/>
  <c r="V2015" i="5"/>
  <c r="C2016" i="5"/>
  <c r="V2016" i="5"/>
  <c r="C2017" i="5"/>
  <c r="V2017" i="5" s="1"/>
  <c r="C2018" i="5"/>
  <c r="V2018" i="5" s="1"/>
  <c r="C2019" i="5"/>
  <c r="V2019" i="5" s="1"/>
  <c r="C2020" i="5"/>
  <c r="V2020" i="5"/>
  <c r="C2021" i="5"/>
  <c r="V2021" i="5"/>
  <c r="C2022" i="5"/>
  <c r="V2022" i="5"/>
  <c r="C2023" i="5"/>
  <c r="V2023" i="5"/>
  <c r="C2024" i="5"/>
  <c r="V2024" i="5"/>
  <c r="C2025" i="5"/>
  <c r="V2025" i="5" s="1"/>
  <c r="V2026" i="5"/>
  <c r="C2027" i="5"/>
  <c r="V2027" i="5"/>
  <c r="C2028" i="5"/>
  <c r="V2028" i="5" s="1"/>
  <c r="C2029" i="5"/>
  <c r="V2029" i="5"/>
  <c r="C2030" i="5"/>
  <c r="V2030" i="5" s="1"/>
  <c r="C2031" i="5"/>
  <c r="V2031" i="5" s="1"/>
  <c r="C2032" i="5"/>
  <c r="V2032" i="5" s="1"/>
  <c r="C2033" i="5"/>
  <c r="V2033" i="5"/>
  <c r="C2034" i="5"/>
  <c r="V2034" i="5"/>
  <c r="V2035" i="5"/>
  <c r="C2036" i="5"/>
  <c r="V2036" i="5" s="1"/>
  <c r="C2037" i="5"/>
  <c r="V2037" i="5"/>
  <c r="C2038" i="5"/>
  <c r="V2038" i="5"/>
  <c r="V2039" i="5"/>
  <c r="C2040" i="5"/>
  <c r="V2040" i="5" s="1"/>
  <c r="C2041" i="5"/>
  <c r="V2041" i="5" s="1"/>
  <c r="C2042" i="5"/>
  <c r="V2042" i="5"/>
  <c r="V2043" i="5"/>
  <c r="C2044" i="5"/>
  <c r="V2044" i="5" s="1"/>
  <c r="C2045" i="5"/>
  <c r="V2045" i="5" s="1"/>
  <c r="V2046" i="5"/>
  <c r="V2047" i="5"/>
  <c r="C2048" i="5"/>
  <c r="V2048" i="5"/>
  <c r="C2049" i="5"/>
  <c r="V2049" i="5" s="1"/>
  <c r="C2050" i="5"/>
  <c r="V2050" i="5"/>
  <c r="V2051" i="5"/>
  <c r="C2052" i="5"/>
  <c r="V2052" i="5"/>
  <c r="C2053" i="5"/>
  <c r="C2054" i="5"/>
  <c r="V2054" i="5" s="1"/>
  <c r="C2055" i="5"/>
  <c r="V2055" i="5" s="1"/>
  <c r="C2056" i="5"/>
  <c r="V2056" i="5"/>
  <c r="C2057" i="5"/>
  <c r="V2057" i="5"/>
  <c r="V2058" i="5"/>
  <c r="V2059" i="5"/>
  <c r="C2060" i="5"/>
  <c r="V2060" i="5"/>
  <c r="C2061" i="5"/>
  <c r="V2061" i="5"/>
  <c r="C2062" i="5"/>
  <c r="V2062" i="5" s="1"/>
  <c r="C2063" i="5"/>
  <c r="V2063" i="5" s="1"/>
  <c r="V2064" i="5"/>
  <c r="C2065" i="5"/>
  <c r="V2065" i="5" s="1"/>
  <c r="V2066" i="5"/>
  <c r="V2067" i="5"/>
  <c r="C2068" i="5"/>
  <c r="V2068" i="5" s="1"/>
  <c r="I2068" i="5" s="1"/>
  <c r="C2069" i="5"/>
  <c r="V2069" i="5" s="1"/>
  <c r="V2070" i="5"/>
  <c r="C2071" i="5"/>
  <c r="V2071" i="5"/>
  <c r="C2073" i="5"/>
  <c r="V2073" i="5" s="1"/>
  <c r="V2074" i="5"/>
  <c r="V2076" i="5"/>
  <c r="C2077" i="5"/>
  <c r="V2077" i="5" s="1"/>
  <c r="C2078" i="5"/>
  <c r="V2078" i="5"/>
  <c r="V2079" i="5"/>
  <c r="V2080" i="5"/>
  <c r="C2081" i="5"/>
  <c r="V2081" i="5" s="1"/>
  <c r="C2082" i="5"/>
  <c r="V2082" i="5"/>
  <c r="C2083" i="5"/>
  <c r="V2083" i="5"/>
  <c r="V2084" i="5"/>
  <c r="C2085" i="5"/>
  <c r="V2085" i="5"/>
  <c r="C2086" i="5"/>
  <c r="V2086" i="5"/>
  <c r="C2087" i="5"/>
  <c r="V2087" i="5" s="1"/>
  <c r="C2088" i="5"/>
  <c r="V2088" i="5"/>
  <c r="C2089" i="5"/>
  <c r="V2089" i="5" s="1"/>
  <c r="C2090" i="5"/>
  <c r="V2090" i="5"/>
  <c r="V2091" i="5"/>
  <c r="C2092" i="5"/>
  <c r="V2092" i="5"/>
  <c r="C2093" i="5"/>
  <c r="V2093" i="5"/>
  <c r="C2094" i="5"/>
  <c r="V2094" i="5"/>
  <c r="V2095" i="5"/>
  <c r="C2096" i="5"/>
  <c r="V2096" i="5"/>
  <c r="C2097" i="5"/>
  <c r="V2097" i="5"/>
  <c r="C2098" i="5"/>
  <c r="V2098" i="5"/>
  <c r="V2099" i="5"/>
  <c r="V2100" i="5"/>
  <c r="C2101" i="5"/>
  <c r="V2101" i="5"/>
  <c r="C2102" i="5"/>
  <c r="V2102" i="5" s="1"/>
  <c r="C2103" i="5"/>
  <c r="V2103" i="5" s="1"/>
  <c r="V2104" i="5"/>
  <c r="C2105" i="5"/>
  <c r="V2105" i="5"/>
  <c r="C2106" i="5"/>
  <c r="V2106" i="5" s="1"/>
  <c r="J2106" i="5" s="1"/>
  <c r="C2107" i="5"/>
  <c r="V2107" i="5" s="1"/>
  <c r="C2108" i="5"/>
  <c r="V2108" i="5"/>
  <c r="C2109" i="5"/>
  <c r="V2109" i="5" s="1"/>
  <c r="C2110" i="5"/>
  <c r="V2110" i="5" s="1"/>
  <c r="C2111" i="5"/>
  <c r="V2111" i="5"/>
  <c r="V2112" i="5"/>
  <c r="V2113" i="5"/>
  <c r="C2114" i="5"/>
  <c r="V2114" i="5"/>
  <c r="C2115" i="5"/>
  <c r="V2115" i="5" s="1"/>
  <c r="H2115" i="5" s="1"/>
  <c r="V2116" i="5"/>
  <c r="C2117" i="5"/>
  <c r="V2117" i="5"/>
  <c r="C2118" i="5"/>
  <c r="V2118" i="5" s="1"/>
  <c r="I2118" i="5" s="1"/>
  <c r="C2119" i="5"/>
  <c r="V2119" i="5"/>
  <c r="C2120" i="5"/>
  <c r="V2120" i="5" s="1"/>
  <c r="C2121" i="5"/>
  <c r="V2121" i="5" s="1"/>
  <c r="C2122" i="5"/>
  <c r="V2122" i="5" s="1"/>
  <c r="V2123" i="5"/>
  <c r="C2124" i="5"/>
  <c r="V2124" i="5" s="1"/>
  <c r="C2125" i="5"/>
  <c r="V2125" i="5" s="1"/>
  <c r="C2126" i="5"/>
  <c r="V2126" i="5"/>
  <c r="V2127" i="5"/>
  <c r="C2128" i="5"/>
  <c r="V2128" i="5"/>
  <c r="V2129" i="5"/>
  <c r="C2130" i="5"/>
  <c r="V2130" i="5"/>
  <c r="C2132" i="5"/>
  <c r="V2132" i="5"/>
  <c r="C2133" i="5"/>
  <c r="V2133" i="5" s="1"/>
  <c r="C2134" i="5"/>
  <c r="V2134" i="5" s="1"/>
  <c r="C2135" i="5"/>
  <c r="V2135" i="5" s="1"/>
  <c r="C2136" i="5"/>
  <c r="V2136" i="5"/>
  <c r="C2137" i="5"/>
  <c r="V2137" i="5" s="1"/>
  <c r="C2138" i="5"/>
  <c r="V2138" i="5" s="1"/>
  <c r="C2139" i="5"/>
  <c r="V2139" i="5"/>
  <c r="V2140" i="5"/>
  <c r="C2141" i="5"/>
  <c r="V2141" i="5" s="1"/>
  <c r="C2142" i="5"/>
  <c r="V2142" i="5"/>
  <c r="C2143" i="5"/>
  <c r="V2143" i="5" s="1"/>
  <c r="J2143" i="5" s="1"/>
  <c r="C2144" i="5"/>
  <c r="V2144" i="5"/>
  <c r="C2145" i="5"/>
  <c r="V2145" i="5" s="1"/>
  <c r="C2146" i="5"/>
  <c r="V2146" i="5"/>
  <c r="C2147" i="5"/>
  <c r="V2147" i="5" s="1"/>
  <c r="C2148" i="5"/>
  <c r="V2148" i="5" s="1"/>
  <c r="C2149" i="5"/>
  <c r="V2149" i="5" s="1"/>
  <c r="C2150" i="5"/>
  <c r="V2150" i="5"/>
  <c r="C2151" i="5"/>
  <c r="V2151" i="5" s="1"/>
  <c r="C2152" i="5"/>
  <c r="V2152" i="5"/>
  <c r="C2153" i="5"/>
  <c r="V2153" i="5" s="1"/>
  <c r="C2154" i="5"/>
  <c r="V2154" i="5"/>
  <c r="C2155" i="5"/>
  <c r="V2155" i="5" s="1"/>
  <c r="C2156" i="5"/>
  <c r="V2156" i="5" s="1"/>
  <c r="C2157" i="5"/>
  <c r="V2157" i="5" s="1"/>
  <c r="C2158" i="5"/>
  <c r="V2158" i="5"/>
  <c r="C2159" i="5"/>
  <c r="V2159" i="5" s="1"/>
  <c r="C2160" i="5"/>
  <c r="V2160" i="5"/>
  <c r="C2161" i="5"/>
  <c r="V2161" i="5" s="1"/>
  <c r="C2162" i="5"/>
  <c r="V2162" i="5"/>
  <c r="C2163" i="5"/>
  <c r="V2163" i="5" s="1"/>
  <c r="J2163" i="5" s="1"/>
  <c r="C2164" i="5"/>
  <c r="V2164" i="5" s="1"/>
  <c r="C2165" i="5"/>
  <c r="V2165" i="5" s="1"/>
  <c r="C2166" i="5"/>
  <c r="V2166" i="5"/>
  <c r="C2167" i="5"/>
  <c r="V2167" i="5" s="1"/>
  <c r="V2168" i="5"/>
  <c r="C2169" i="5"/>
  <c r="V2169" i="5"/>
  <c r="C2170" i="5"/>
  <c r="V2170" i="5" s="1"/>
  <c r="C2171" i="5"/>
  <c r="V2171" i="5" s="1"/>
  <c r="V2172" i="5"/>
  <c r="C2173" i="5"/>
  <c r="V2173" i="5" s="1"/>
  <c r="C2174" i="5"/>
  <c r="V2174" i="5" s="1"/>
  <c r="C2175" i="5"/>
  <c r="V2175" i="5"/>
  <c r="V2176" i="5"/>
  <c r="C2177" i="5"/>
  <c r="V2177" i="5" s="1"/>
  <c r="C2178" i="5"/>
  <c r="V2178" i="5"/>
  <c r="C2179" i="5"/>
  <c r="V2179" i="5" s="1"/>
  <c r="C2180" i="5"/>
  <c r="V2180" i="5" s="1"/>
  <c r="C2181" i="5"/>
  <c r="V2181" i="5"/>
  <c r="C2182" i="5"/>
  <c r="V2182" i="5"/>
  <c r="C2183" i="5"/>
  <c r="V2183" i="5"/>
  <c r="C2184" i="5"/>
  <c r="V2184" i="5" s="1"/>
  <c r="C2185" i="5"/>
  <c r="V2185" i="5" s="1"/>
  <c r="C2186" i="5"/>
  <c r="V2186" i="5"/>
  <c r="C2187" i="5"/>
  <c r="V2187" i="5" s="1"/>
  <c r="C2188" i="5"/>
  <c r="V2188" i="5" s="1"/>
  <c r="C2189" i="5"/>
  <c r="V2189" i="5"/>
  <c r="C2190" i="5"/>
  <c r="V2190" i="5"/>
  <c r="C2191" i="5"/>
  <c r="V2191" i="5"/>
  <c r="C2192" i="5"/>
  <c r="V2192" i="5" s="1"/>
  <c r="C2193" i="5"/>
  <c r="V2193" i="5" s="1"/>
  <c r="C2194" i="5"/>
  <c r="V2194" i="5"/>
  <c r="C2195" i="5"/>
  <c r="V2195" i="5" s="1"/>
  <c r="C2196" i="5"/>
  <c r="V2196" i="5" s="1"/>
  <c r="C2197" i="5"/>
  <c r="V2197" i="5"/>
  <c r="C2198" i="5"/>
  <c r="V2198" i="5"/>
  <c r="C2199" i="5"/>
  <c r="V2199" i="5"/>
  <c r="C2200" i="5"/>
  <c r="V2200" i="5" s="1"/>
  <c r="J2200" i="5" s="1"/>
  <c r="C2201" i="5"/>
  <c r="V2201" i="5" s="1"/>
  <c r="C2202" i="5"/>
  <c r="V2202" i="5"/>
  <c r="C2203" i="5"/>
  <c r="V2203" i="5" s="1"/>
  <c r="C2204" i="5"/>
  <c r="V2204" i="5" s="1"/>
  <c r="C2205" i="5"/>
  <c r="V2205" i="5"/>
  <c r="C2206" i="5"/>
  <c r="V2206" i="5"/>
  <c r="C2207" i="5"/>
  <c r="V2207" i="5"/>
  <c r="C2208" i="5"/>
  <c r="V2208" i="5" s="1"/>
  <c r="H2208" i="5" s="1"/>
  <c r="C2209" i="5"/>
  <c r="V2209" i="5" s="1"/>
  <c r="C2210" i="5"/>
  <c r="V2210" i="5"/>
  <c r="C2211" i="5"/>
  <c r="V2211" i="5" s="1"/>
  <c r="V2212" i="5"/>
  <c r="C2213" i="5"/>
  <c r="V2213" i="5" s="1"/>
  <c r="C2214" i="5"/>
  <c r="V2214" i="5" s="1"/>
  <c r="C2215" i="5"/>
  <c r="V2215" i="5" s="1"/>
  <c r="C2216" i="5"/>
  <c r="V2216" i="5"/>
  <c r="C2217" i="5"/>
  <c r="V2217" i="5" s="1"/>
  <c r="V2218" i="5"/>
  <c r="C2219" i="5"/>
  <c r="V2219" i="5"/>
  <c r="V2220" i="5"/>
  <c r="C2221" i="5"/>
  <c r="V2221" i="5"/>
  <c r="C2222" i="5"/>
  <c r="V2222" i="5" s="1"/>
  <c r="C2223" i="5"/>
  <c r="V2223" i="5" s="1"/>
  <c r="C2224" i="5"/>
  <c r="V2224" i="5" s="1"/>
  <c r="G2224" i="5" s="1"/>
  <c r="C2225" i="5"/>
  <c r="V2225" i="5"/>
  <c r="C2226" i="5"/>
  <c r="V2226" i="5" s="1"/>
  <c r="C2227" i="5"/>
  <c r="V2227" i="5"/>
  <c r="C2228" i="5"/>
  <c r="V2228" i="5" s="1"/>
  <c r="C2229" i="5"/>
  <c r="V2229" i="5"/>
  <c r="V2230" i="5"/>
  <c r="C2231" i="5"/>
  <c r="V2231" i="5"/>
  <c r="C2232" i="5"/>
  <c r="V2232" i="5"/>
  <c r="C2233" i="5"/>
  <c r="V2233" i="5"/>
  <c r="C2234" i="5"/>
  <c r="V2234" i="5" s="1"/>
  <c r="F2234" i="5" s="1"/>
  <c r="C2235" i="5"/>
  <c r="V2235" i="5" s="1"/>
  <c r="C2236" i="5"/>
  <c r="V2236" i="5"/>
  <c r="C2237" i="5"/>
  <c r="V2237" i="5" s="1"/>
  <c r="C2238" i="5"/>
  <c r="V2238" i="5" s="1"/>
  <c r="C2239" i="5"/>
  <c r="V2239" i="5"/>
  <c r="C2240" i="5"/>
  <c r="V2240" i="5"/>
  <c r="C2241" i="5"/>
  <c r="V2241" i="5"/>
  <c r="C2242" i="5"/>
  <c r="V2242" i="5" s="1"/>
  <c r="C2243" i="5"/>
  <c r="V2243" i="5" s="1"/>
  <c r="C2244" i="5"/>
  <c r="V2244" i="5"/>
  <c r="C2245" i="5"/>
  <c r="V2245" i="5" s="1"/>
  <c r="C2246" i="5"/>
  <c r="V2246" i="5" s="1"/>
  <c r="C2247" i="5"/>
  <c r="V2247" i="5"/>
  <c r="C2248" i="5"/>
  <c r="V2248" i="5"/>
  <c r="C2249" i="5"/>
  <c r="V2249" i="5"/>
  <c r="V2250" i="5"/>
  <c r="C2251" i="5"/>
  <c r="V2251" i="5" s="1"/>
  <c r="C2252" i="5"/>
  <c r="C2253" i="5"/>
  <c r="V2253" i="5"/>
  <c r="C2254" i="5"/>
  <c r="V2254" i="5" s="1"/>
  <c r="C2255" i="5"/>
  <c r="V2255" i="5" s="1"/>
  <c r="C2256" i="5"/>
  <c r="C2257" i="5"/>
  <c r="V2257" i="5" s="1"/>
  <c r="R2257" i="5" s="1"/>
  <c r="C2258" i="5"/>
  <c r="V2258" i="5" s="1"/>
  <c r="C2259" i="5"/>
  <c r="V2259" i="5"/>
  <c r="C2260" i="5"/>
  <c r="V2260" i="5" s="1"/>
  <c r="C2261" i="5"/>
  <c r="V2261" i="5"/>
  <c r="C2262" i="5"/>
  <c r="V2262" i="5" s="1"/>
  <c r="C2263" i="5"/>
  <c r="V2263" i="5"/>
  <c r="C2264" i="5"/>
  <c r="V2264" i="5" s="1"/>
  <c r="C2265" i="5"/>
  <c r="V2265" i="5" s="1"/>
  <c r="C2266" i="5"/>
  <c r="V2266" i="5" s="1"/>
  <c r="C2267" i="5"/>
  <c r="V2267" i="5"/>
  <c r="C2268" i="5"/>
  <c r="V2268" i="5" s="1"/>
  <c r="J2268" i="5" s="1"/>
  <c r="C2269" i="5"/>
  <c r="V2269" i="5"/>
  <c r="C2270" i="5"/>
  <c r="V2270" i="5" s="1"/>
  <c r="C2271" i="5"/>
  <c r="V2271" i="5"/>
  <c r="C2272" i="5"/>
  <c r="V2272" i="5" s="1"/>
  <c r="C2273" i="5"/>
  <c r="C2274" i="5"/>
  <c r="V2274" i="5"/>
  <c r="C2275" i="5"/>
  <c r="V2275" i="5"/>
  <c r="C2276" i="5"/>
  <c r="V2276" i="5" s="1"/>
  <c r="C2277" i="5"/>
  <c r="V2277" i="5" s="1"/>
  <c r="C2278" i="5"/>
  <c r="V2278" i="5"/>
  <c r="C2279" i="5"/>
  <c r="V2279" i="5" s="1"/>
  <c r="R2279" i="5" s="1"/>
  <c r="C2280" i="5"/>
  <c r="C2281" i="5"/>
  <c r="V2281" i="5" s="1"/>
  <c r="C2282" i="5"/>
  <c r="C2283" i="5"/>
  <c r="C2284" i="5"/>
  <c r="V2284" i="5" s="1"/>
  <c r="C2285" i="5"/>
  <c r="V2285" i="5"/>
  <c r="C2286" i="5"/>
  <c r="V2286" i="5" s="1"/>
  <c r="C2287" i="5"/>
  <c r="V2287" i="5"/>
  <c r="C2288" i="5"/>
  <c r="V2288" i="5" s="1"/>
  <c r="C2289" i="5"/>
  <c r="C2290" i="5"/>
  <c r="C2291" i="5"/>
  <c r="V2291" i="5"/>
  <c r="C2292" i="5"/>
  <c r="C2293" i="5"/>
  <c r="V2293" i="5"/>
  <c r="C2294" i="5"/>
  <c r="V2294" i="5" s="1"/>
  <c r="C2295" i="5"/>
  <c r="V2295" i="5" s="1"/>
  <c r="C2296" i="5"/>
  <c r="V2296" i="5" s="1"/>
  <c r="C2297" i="5"/>
  <c r="C2298" i="5"/>
  <c r="C2299" i="5"/>
  <c r="V2299" i="5" s="1"/>
  <c r="C2300" i="5"/>
  <c r="V2300" i="5" s="1"/>
  <c r="C2301" i="5"/>
  <c r="V2301" i="5"/>
  <c r="C2302" i="5"/>
  <c r="V2302" i="5"/>
  <c r="C2303" i="5"/>
  <c r="V2303" i="5" s="1"/>
  <c r="C2304" i="5"/>
  <c r="V2304" i="5" s="1"/>
  <c r="C2305" i="5"/>
  <c r="V2305" i="5" s="1"/>
  <c r="C2306" i="5"/>
  <c r="V2306" i="5"/>
  <c r="C2307" i="5"/>
  <c r="V2307" i="5" s="1"/>
  <c r="C2308" i="5"/>
  <c r="V2308" i="5" s="1"/>
  <c r="C2309" i="5"/>
  <c r="V2309" i="5"/>
  <c r="C2310" i="5"/>
  <c r="C2311" i="5"/>
  <c r="V2311" i="5" s="1"/>
  <c r="C2312" i="5"/>
  <c r="V2312" i="5"/>
  <c r="C2313" i="5"/>
  <c r="V2313" i="5" s="1"/>
  <c r="C2314" i="5"/>
  <c r="V2314" i="5"/>
  <c r="C2315" i="5"/>
  <c r="V2315" i="5" s="1"/>
  <c r="C2316" i="5"/>
  <c r="V2316" i="5"/>
  <c r="C2317" i="5"/>
  <c r="C2318" i="5"/>
  <c r="V2318" i="5"/>
  <c r="C2319" i="5"/>
  <c r="C2320" i="5"/>
  <c r="V2320" i="5" s="1"/>
  <c r="C2321" i="5"/>
  <c r="C2322" i="5"/>
  <c r="V2322" i="5" s="1"/>
  <c r="C2323" i="5"/>
  <c r="V2323" i="5" s="1"/>
  <c r="C2324" i="5"/>
  <c r="V2324" i="5"/>
  <c r="C2325" i="5"/>
  <c r="C2326" i="5"/>
  <c r="V2326" i="5"/>
  <c r="C2327" i="5"/>
  <c r="V2327" i="5" s="1"/>
  <c r="C2328" i="5"/>
  <c r="V2328" i="5" s="1"/>
  <c r="C2329" i="5"/>
  <c r="C2330" i="5"/>
  <c r="V2330" i="5"/>
  <c r="C2331" i="5"/>
  <c r="V2331" i="5" s="1"/>
  <c r="C2332" i="5"/>
  <c r="V2332" i="5" s="1"/>
  <c r="C2333" i="5"/>
  <c r="C2334" i="5"/>
  <c r="V2334" i="5" s="1"/>
  <c r="C2335" i="5"/>
  <c r="V2335" i="5"/>
  <c r="C2336" i="5"/>
  <c r="V2336" i="5"/>
  <c r="C2337" i="5"/>
  <c r="C2338" i="5"/>
  <c r="V2338" i="5"/>
  <c r="C2339" i="5"/>
  <c r="V2339" i="5"/>
  <c r="C2340" i="5"/>
  <c r="V2340" i="5" s="1"/>
  <c r="C2341" i="5"/>
  <c r="C2342" i="5"/>
  <c r="V2342" i="5"/>
  <c r="C2343" i="5"/>
  <c r="V2343" i="5" s="1"/>
  <c r="C2344" i="5"/>
  <c r="V2344" i="5"/>
  <c r="C2345" i="5"/>
  <c r="V2345" i="5"/>
  <c r="C2346" i="5"/>
  <c r="V2346" i="5" s="1"/>
  <c r="C2347" i="5"/>
  <c r="V2347" i="5" s="1"/>
  <c r="C2348" i="5"/>
  <c r="V2348" i="5"/>
  <c r="C2349" i="5"/>
  <c r="C2350" i="5"/>
  <c r="V2350" i="5" s="1"/>
  <c r="C2351" i="5"/>
  <c r="V2351" i="5"/>
  <c r="C2352" i="5"/>
  <c r="V2352" i="5" s="1"/>
  <c r="G2352" i="5" s="1"/>
  <c r="C2353" i="5"/>
  <c r="V2353" i="5" s="1"/>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s="1"/>
  <c r="C2367" i="5"/>
  <c r="V2367" i="5" s="1"/>
  <c r="C2368" i="5"/>
  <c r="V2368" i="5" s="1"/>
  <c r="C2369" i="5"/>
  <c r="V2369" i="5"/>
  <c r="C2370" i="5"/>
  <c r="V2370" i="5"/>
  <c r="C2371" i="5"/>
  <c r="C2372" i="5"/>
  <c r="V2372" i="5"/>
  <c r="C2373" i="5"/>
  <c r="V2373" i="5" s="1"/>
  <c r="C2374" i="5"/>
  <c r="V2374" i="5" s="1"/>
  <c r="C2375" i="5"/>
  <c r="V2375" i="5"/>
  <c r="C2376" i="5"/>
  <c r="V2376" i="5"/>
  <c r="C2377" i="5"/>
  <c r="V2377" i="5"/>
  <c r="C2378" i="5"/>
  <c r="V2378" i="5" s="1"/>
  <c r="C2379" i="5"/>
  <c r="C2380" i="5"/>
  <c r="V2380" i="5" s="1"/>
  <c r="C2381" i="5"/>
  <c r="C2382" i="5"/>
  <c r="V2382" i="5" s="1"/>
  <c r="C2383" i="5"/>
  <c r="V2383" i="5" s="1"/>
  <c r="F2383" i="5" s="1"/>
  <c r="C2384" i="5"/>
  <c r="V2384" i="5"/>
  <c r="C2385" i="5"/>
  <c r="V2385" i="5"/>
  <c r="C2386" i="5"/>
  <c r="V2386" i="5"/>
  <c r="C2387" i="5"/>
  <c r="V2387" i="5" s="1"/>
  <c r="C2388" i="5"/>
  <c r="C2389" i="5"/>
  <c r="C2390" i="5"/>
  <c r="V2390" i="5"/>
  <c r="C2391" i="5"/>
  <c r="V2391" i="5" s="1"/>
  <c r="C2392" i="5"/>
  <c r="V2392" i="5" s="1"/>
  <c r="C2393" i="5"/>
  <c r="C2394" i="5"/>
  <c r="V2394" i="5"/>
  <c r="C2395" i="5"/>
  <c r="C2396" i="5"/>
  <c r="V2396" i="5"/>
  <c r="C2397" i="5"/>
  <c r="V2397" i="5" s="1"/>
  <c r="C2398" i="5"/>
  <c r="V2398" i="5" s="1"/>
  <c r="C2399" i="5"/>
  <c r="V2399" i="5"/>
  <c r="C2400" i="5"/>
  <c r="V2400" i="5" s="1"/>
  <c r="C2401" i="5"/>
  <c r="C2402" i="5"/>
  <c r="C2403" i="5"/>
  <c r="V2403" i="5"/>
  <c r="C2404" i="5"/>
  <c r="V2404" i="5" s="1"/>
  <c r="I2404" i="5" s="1"/>
  <c r="C2405" i="5"/>
  <c r="C2406" i="5"/>
  <c r="C2407" i="5"/>
  <c r="V2407" i="5" s="1"/>
  <c r="C2408" i="5"/>
  <c r="V2408" i="5" s="1"/>
  <c r="C2409" i="5"/>
  <c r="C2410" i="5"/>
  <c r="V2410" i="5" s="1"/>
  <c r="C2411" i="5"/>
  <c r="V2411" i="5"/>
  <c r="C2412" i="5"/>
  <c r="V2412" i="5" s="1"/>
  <c r="C2413" i="5"/>
  <c r="C2414" i="5"/>
  <c r="V2414" i="5" s="1"/>
  <c r="C2415" i="5"/>
  <c r="V2415" i="5"/>
  <c r="C2416" i="5"/>
  <c r="V2416" i="5" s="1"/>
  <c r="C2417" i="5"/>
  <c r="C2418" i="5"/>
  <c r="C2419" i="5"/>
  <c r="V2419" i="5"/>
  <c r="C2420" i="5"/>
  <c r="V2420" i="5" s="1"/>
  <c r="H2420" i="5" s="1"/>
  <c r="C2421" i="5"/>
  <c r="C2422" i="5"/>
  <c r="C2423" i="5"/>
  <c r="V2423" i="5"/>
  <c r="C2424" i="5"/>
  <c r="V2424" i="5" s="1"/>
  <c r="C2425" i="5"/>
  <c r="V2425" i="5"/>
  <c r="C2426" i="5"/>
  <c r="V2426" i="5" s="1"/>
  <c r="C2427" i="5"/>
  <c r="V2427" i="5" s="1"/>
  <c r="C2428" i="5"/>
  <c r="V2428" i="5"/>
  <c r="C2429" i="5"/>
  <c r="C2430" i="5"/>
  <c r="V2430" i="5"/>
  <c r="C2431" i="5"/>
  <c r="V2431" i="5" s="1"/>
  <c r="C2432" i="5"/>
  <c r="V2432" i="5" s="1"/>
  <c r="G2432" i="5" s="1"/>
  <c r="C2433" i="5"/>
  <c r="V2433" i="5" s="1"/>
  <c r="C2434" i="5"/>
  <c r="C2435" i="5"/>
  <c r="C2436" i="5"/>
  <c r="V2436" i="5"/>
  <c r="C2437" i="5"/>
  <c r="V2437" i="5" s="1"/>
  <c r="C2438" i="5"/>
  <c r="V2438" i="5" s="1"/>
  <c r="C2439" i="5"/>
  <c r="C2440" i="5"/>
  <c r="C2441" i="5"/>
  <c r="V2441" i="5" s="1"/>
  <c r="C2442" i="5"/>
  <c r="V2442" i="5" s="1"/>
  <c r="C2443" i="5"/>
  <c r="V2443" i="5" s="1"/>
  <c r="C2444" i="5"/>
  <c r="V2444" i="5"/>
  <c r="C2445" i="5"/>
  <c r="V2445" i="5"/>
  <c r="C2446" i="5"/>
  <c r="V2446" i="5" s="1"/>
  <c r="G2446" i="5" s="1"/>
  <c r="C2447" i="5"/>
  <c r="V2447" i="5" s="1"/>
  <c r="C2448" i="5"/>
  <c r="V2448" i="5"/>
  <c r="C2449" i="5"/>
  <c r="V2449" i="5" s="1"/>
  <c r="C2450" i="5"/>
  <c r="C2451" i="5"/>
  <c r="V2451" i="5" s="1"/>
  <c r="C2452" i="5"/>
  <c r="V2452" i="5"/>
  <c r="C2453" i="5"/>
  <c r="V2453" i="5" s="1"/>
  <c r="C2454" i="5"/>
  <c r="V2454" i="5" s="1"/>
  <c r="C2455" i="5"/>
  <c r="V2455" i="5"/>
  <c r="C2456" i="5"/>
  <c r="C2457" i="5"/>
  <c r="V2457" i="5"/>
  <c r="C2458" i="5"/>
  <c r="V2458" i="5" s="1"/>
  <c r="C2459" i="5"/>
  <c r="V2459" i="5" s="1"/>
  <c r="C2460" i="5"/>
  <c r="V2460" i="5" s="1"/>
  <c r="C2461" i="5"/>
  <c r="V2461" i="5"/>
  <c r="C2462" i="5"/>
  <c r="V2462" i="5"/>
  <c r="C2463" i="5"/>
  <c r="C2464" i="5"/>
  <c r="V2464" i="5"/>
  <c r="C2465" i="5"/>
  <c r="C2466" i="5"/>
  <c r="V2466" i="5"/>
  <c r="C2467" i="5"/>
  <c r="V2467" i="5" s="1"/>
  <c r="C2468" i="5"/>
  <c r="V2468" i="5" s="1"/>
  <c r="C2469" i="5"/>
  <c r="V2469" i="5" s="1"/>
  <c r="H2469" i="5" s="1"/>
  <c r="C2470" i="5"/>
  <c r="C2471" i="5"/>
  <c r="V2471" i="5" s="1"/>
  <c r="C2472" i="5"/>
  <c r="V2472" i="5" s="1"/>
  <c r="C2473" i="5"/>
  <c r="V2473" i="5"/>
  <c r="C2474" i="5"/>
  <c r="V2474" i="5" s="1"/>
  <c r="C2475" i="5"/>
  <c r="V2475" i="5" s="1"/>
  <c r="C2476" i="5"/>
  <c r="C2477" i="5"/>
  <c r="V2477" i="5" s="1"/>
  <c r="C2478" i="5"/>
  <c r="V2478" i="5" s="1"/>
  <c r="C2479" i="5"/>
  <c r="V2479" i="5"/>
  <c r="C2480" i="5"/>
  <c r="C2481" i="5"/>
  <c r="V2481" i="5" s="1"/>
  <c r="C2482" i="5"/>
  <c r="V2482" i="5"/>
  <c r="C2483" i="5"/>
  <c r="V2483" i="5" s="1"/>
  <c r="C2484" i="5"/>
  <c r="V2484" i="5" s="1"/>
  <c r="C2485" i="5"/>
  <c r="V2485" i="5"/>
  <c r="C2486" i="5"/>
  <c r="V2486" i="5" s="1"/>
  <c r="C2487" i="5"/>
  <c r="V2487" i="5"/>
  <c r="C2488" i="5"/>
  <c r="V2488" i="5" s="1"/>
  <c r="C2489" i="5"/>
  <c r="V2489" i="5" s="1"/>
  <c r="C2490" i="5"/>
  <c r="V2490" i="5"/>
  <c r="C2491" i="5"/>
  <c r="V2491" i="5" s="1"/>
  <c r="C2492" i="5"/>
  <c r="V2492" i="5" s="1"/>
  <c r="C2493" i="5"/>
  <c r="V2493" i="5"/>
  <c r="C2494" i="5"/>
  <c r="V2494" i="5" s="1"/>
  <c r="F2494" i="5" s="1"/>
  <c r="C2495" i="5"/>
  <c r="V2495" i="5"/>
  <c r="C2496" i="5"/>
  <c r="V2496" i="5" s="1"/>
  <c r="C2497" i="5"/>
  <c r="V2497" i="5" s="1"/>
  <c r="C2498" i="5"/>
  <c r="V2498" i="5"/>
  <c r="C2499" i="5"/>
  <c r="V2499" i="5" s="1"/>
  <c r="C2500" i="5"/>
  <c r="V2500" i="5" s="1"/>
  <c r="C2501" i="5"/>
  <c r="V2501" i="5"/>
  <c r="C2502" i="5"/>
  <c r="V2502" i="5" s="1"/>
  <c r="C2503" i="5"/>
  <c r="V2503" i="5"/>
  <c r="C2504" i="5"/>
  <c r="V2504" i="5" s="1"/>
  <c r="D4" i="5"/>
  <c r="E4" i="5"/>
  <c r="V9" i="5"/>
  <c r="R9" i="5" s="1"/>
  <c r="X9" i="5"/>
  <c r="V10" i="5"/>
  <c r="X10" i="5"/>
  <c r="V11" i="5"/>
  <c r="X11" i="5"/>
  <c r="V12" i="5"/>
  <c r="X12" i="5" s="1"/>
  <c r="V13" i="5"/>
  <c r="X13" i="5" s="1"/>
  <c r="V14" i="5"/>
  <c r="E14" i="5"/>
  <c r="X14" i="5" s="1"/>
  <c r="V15" i="5"/>
  <c r="E15" i="5"/>
  <c r="X15" i="5" s="1"/>
  <c r="V16" i="5"/>
  <c r="E16" i="5" s="1"/>
  <c r="X16" i="5" s="1"/>
  <c r="V17" i="5"/>
  <c r="E17" i="5" s="1"/>
  <c r="X17" i="5" s="1"/>
  <c r="V18" i="5"/>
  <c r="E18" i="5"/>
  <c r="X18" i="5" s="1"/>
  <c r="V19" i="5"/>
  <c r="V20" i="5"/>
  <c r="E20" i="5"/>
  <c r="X20" i="5" s="1"/>
  <c r="V21" i="5"/>
  <c r="E21" i="5" s="1"/>
  <c r="X21" i="5" s="1"/>
  <c r="V22" i="5"/>
  <c r="E22" i="5"/>
  <c r="X22" i="5" s="1"/>
  <c r="V23" i="5"/>
  <c r="E23" i="5" s="1"/>
  <c r="X23" i="5" s="1"/>
  <c r="V24" i="5"/>
  <c r="E24" i="5" s="1"/>
  <c r="X24" i="5" s="1"/>
  <c r="V25" i="5"/>
  <c r="E25" i="5"/>
  <c r="X25" i="5" s="1"/>
  <c r="V26" i="5"/>
  <c r="E26" i="5" s="1"/>
  <c r="X26" i="5" s="1"/>
  <c r="V27" i="5"/>
  <c r="V28" i="5"/>
  <c r="E28" i="5" s="1"/>
  <c r="X28" i="5" s="1"/>
  <c r="V29" i="5"/>
  <c r="E29" i="5" s="1"/>
  <c r="X29" i="5" s="1"/>
  <c r="V30" i="5"/>
  <c r="E30" i="5" s="1"/>
  <c r="X30" i="5" s="1"/>
  <c r="V31" i="5"/>
  <c r="E31" i="5"/>
  <c r="X31" i="5" s="1"/>
  <c r="V32" i="5"/>
  <c r="E32" i="5"/>
  <c r="X32" i="5" s="1"/>
  <c r="V33" i="5"/>
  <c r="E33" i="5" s="1"/>
  <c r="X33" i="5" s="1"/>
  <c r="V34" i="5"/>
  <c r="E34" i="5" s="1"/>
  <c r="X34" i="5" s="1"/>
  <c r="V35" i="5"/>
  <c r="E35" i="5"/>
  <c r="X35" i="5" s="1"/>
  <c r="V36" i="5"/>
  <c r="E36" i="5" s="1"/>
  <c r="X36" i="5" s="1"/>
  <c r="V37" i="5"/>
  <c r="E37" i="5" s="1"/>
  <c r="X37" i="5" s="1"/>
  <c r="V38" i="5"/>
  <c r="E38" i="5" s="1"/>
  <c r="X38" i="5" s="1"/>
  <c r="V39" i="5"/>
  <c r="E39" i="5"/>
  <c r="X39" i="5" s="1"/>
  <c r="V40" i="5"/>
  <c r="E40" i="5"/>
  <c r="X40" i="5" s="1"/>
  <c r="V41" i="5"/>
  <c r="E41" i="5" s="1"/>
  <c r="X41" i="5" s="1"/>
  <c r="V42" i="5"/>
  <c r="E42" i="5" s="1"/>
  <c r="X42" i="5" s="1"/>
  <c r="V43" i="5"/>
  <c r="V44" i="5"/>
  <c r="E44" i="5" s="1"/>
  <c r="X44" i="5" s="1"/>
  <c r="V45" i="5"/>
  <c r="E45" i="5" s="1"/>
  <c r="X45" i="5" s="1"/>
  <c r="V46" i="5"/>
  <c r="E46" i="5" s="1"/>
  <c r="X46" i="5" s="1"/>
  <c r="V47" i="5"/>
  <c r="E47" i="5"/>
  <c r="X47" i="5" s="1"/>
  <c r="V48" i="5"/>
  <c r="E48" i="5"/>
  <c r="X48" i="5" s="1"/>
  <c r="V49" i="5"/>
  <c r="V50" i="5"/>
  <c r="E50" i="5"/>
  <c r="X50" i="5" s="1"/>
  <c r="V51" i="5"/>
  <c r="E51" i="5" s="1"/>
  <c r="X51" i="5" s="1"/>
  <c r="V52" i="5"/>
  <c r="E52" i="5" s="1"/>
  <c r="X52" i="5" s="1"/>
  <c r="V53" i="5"/>
  <c r="E53" i="5"/>
  <c r="X53" i="5" s="1"/>
  <c r="V54" i="5"/>
  <c r="E54" i="5" s="1"/>
  <c r="X54" i="5" s="1"/>
  <c r="V55" i="5"/>
  <c r="E55" i="5"/>
  <c r="X55" i="5" s="1"/>
  <c r="V56" i="5"/>
  <c r="E56" i="5" s="1"/>
  <c r="X56" i="5" s="1"/>
  <c r="V57" i="5"/>
  <c r="E57" i="5" s="1"/>
  <c r="X57" i="5" s="1"/>
  <c r="V58" i="5"/>
  <c r="E58" i="5"/>
  <c r="X58" i="5" s="1"/>
  <c r="V59" i="5"/>
  <c r="E59" i="5" s="1"/>
  <c r="X59" i="5" s="1"/>
  <c r="V60" i="5"/>
  <c r="E60" i="5" s="1"/>
  <c r="X60" i="5" s="1"/>
  <c r="V61" i="5"/>
  <c r="V62" i="5"/>
  <c r="V63" i="5"/>
  <c r="E63" i="5" s="1"/>
  <c r="X63" i="5" s="1"/>
  <c r="V64" i="5"/>
  <c r="E64" i="5"/>
  <c r="X64" i="5" s="1"/>
  <c r="V65" i="5"/>
  <c r="E65" i="5" s="1"/>
  <c r="X65" i="5" s="1"/>
  <c r="V66" i="5"/>
  <c r="E66" i="5" s="1"/>
  <c r="X66" i="5" s="1"/>
  <c r="V67" i="5"/>
  <c r="E67" i="5"/>
  <c r="X67" i="5" s="1"/>
  <c r="V68" i="5"/>
  <c r="E68" i="5" s="1"/>
  <c r="X68" i="5" s="1"/>
  <c r="V69" i="5"/>
  <c r="E69" i="5" s="1"/>
  <c r="X69" i="5" s="1"/>
  <c r="V70" i="5"/>
  <c r="E70" i="5" s="1"/>
  <c r="X70" i="5" s="1"/>
  <c r="V71" i="5"/>
  <c r="H71" i="5"/>
  <c r="E71" i="5"/>
  <c r="X71" i="5" s="1"/>
  <c r="V72" i="5"/>
  <c r="E72" i="5" s="1"/>
  <c r="X72" i="5" s="1"/>
  <c r="V73" i="5"/>
  <c r="E73" i="5" s="1"/>
  <c r="X73" i="5" s="1"/>
  <c r="V74" i="5"/>
  <c r="E74" i="5"/>
  <c r="X74" i="5" s="1"/>
  <c r="V75" i="5"/>
  <c r="E75" i="5" s="1"/>
  <c r="X75" i="5" s="1"/>
  <c r="V76" i="5"/>
  <c r="E76" i="5" s="1"/>
  <c r="X76" i="5" s="1"/>
  <c r="V77" i="5"/>
  <c r="E77" i="5"/>
  <c r="X77" i="5" s="1"/>
  <c r="V78" i="5"/>
  <c r="V79" i="5"/>
  <c r="E79" i="5"/>
  <c r="X79" i="5" s="1"/>
  <c r="V80" i="5"/>
  <c r="E80" i="5"/>
  <c r="X80" i="5" s="1"/>
  <c r="V81" i="5"/>
  <c r="E81" i="5"/>
  <c r="X81" i="5" s="1"/>
  <c r="V82" i="5"/>
  <c r="E82" i="5" s="1"/>
  <c r="X82" i="5" s="1"/>
  <c r="V83" i="5"/>
  <c r="E83" i="5" s="1"/>
  <c r="X83" i="5" s="1"/>
  <c r="V84" i="5"/>
  <c r="E84" i="5"/>
  <c r="X84" i="5" s="1"/>
  <c r="V85" i="5"/>
  <c r="E85" i="5"/>
  <c r="X85" i="5" s="1"/>
  <c r="V86" i="5"/>
  <c r="E86" i="5" s="1"/>
  <c r="X86" i="5" s="1"/>
  <c r="V87" i="5"/>
  <c r="V88" i="5"/>
  <c r="E88" i="5"/>
  <c r="X88" i="5" s="1"/>
  <c r="V89" i="5"/>
  <c r="E89" i="5" s="1"/>
  <c r="X89" i="5" s="1"/>
  <c r="V90" i="5"/>
  <c r="E90" i="5" s="1"/>
  <c r="X90" i="5" s="1"/>
  <c r="V91" i="5"/>
  <c r="E91" i="5" s="1"/>
  <c r="X91" i="5" s="1"/>
  <c r="V92" i="5"/>
  <c r="V93" i="5"/>
  <c r="V94" i="5"/>
  <c r="E94" i="5" s="1"/>
  <c r="X94" i="5" s="1"/>
  <c r="V95" i="5"/>
  <c r="E95" i="5" s="1"/>
  <c r="X95" i="5" s="1"/>
  <c r="V96" i="5"/>
  <c r="E96" i="5" s="1"/>
  <c r="X96" i="5" s="1"/>
  <c r="V97" i="5"/>
  <c r="E97" i="5" s="1"/>
  <c r="X97" i="5" s="1"/>
  <c r="V98" i="5"/>
  <c r="E98" i="5" s="1"/>
  <c r="X98" i="5" s="1"/>
  <c r="V99" i="5"/>
  <c r="E99" i="5" s="1"/>
  <c r="X99" i="5" s="1"/>
  <c r="V100" i="5"/>
  <c r="E100" i="5" s="1"/>
  <c r="X100" i="5" s="1"/>
  <c r="V101" i="5"/>
  <c r="E101" i="5" s="1"/>
  <c r="X101" i="5" s="1"/>
  <c r="V102" i="5"/>
  <c r="E102" i="5" s="1"/>
  <c r="X102" i="5" s="1"/>
  <c r="V103" i="5"/>
  <c r="V104" i="5"/>
  <c r="E104" i="5" s="1"/>
  <c r="X104" i="5" s="1"/>
  <c r="V105" i="5"/>
  <c r="E105" i="5" s="1"/>
  <c r="X105" i="5" s="1"/>
  <c r="V106" i="5"/>
  <c r="E106" i="5" s="1"/>
  <c r="X106" i="5" s="1"/>
  <c r="V107" i="5"/>
  <c r="E107" i="5" s="1"/>
  <c r="X107" i="5" s="1"/>
  <c r="V108" i="5"/>
  <c r="V109" i="5"/>
  <c r="E109" i="5" s="1"/>
  <c r="X109" i="5" s="1"/>
  <c r="V110" i="5"/>
  <c r="E110" i="5"/>
  <c r="X110" i="5" s="1"/>
  <c r="V111" i="5"/>
  <c r="E111" i="5" s="1"/>
  <c r="X111" i="5" s="1"/>
  <c r="V112" i="5"/>
  <c r="E112" i="5"/>
  <c r="X112" i="5" s="1"/>
  <c r="V113" i="5"/>
  <c r="E113" i="5"/>
  <c r="X113" i="5" s="1"/>
  <c r="V114" i="5"/>
  <c r="E114" i="5"/>
  <c r="X114" i="5" s="1"/>
  <c r="V115" i="5"/>
  <c r="V116" i="5"/>
  <c r="E116" i="5" s="1"/>
  <c r="X116" i="5" s="1"/>
  <c r="V117" i="5"/>
  <c r="V118" i="5"/>
  <c r="V119" i="5"/>
  <c r="E119" i="5" s="1"/>
  <c r="X119" i="5" s="1"/>
  <c r="V120" i="5"/>
  <c r="E120" i="5" s="1"/>
  <c r="X120" i="5" s="1"/>
  <c r="V121" i="5"/>
  <c r="V122" i="5"/>
  <c r="V123" i="5"/>
  <c r="E123" i="5" s="1"/>
  <c r="X123" i="5" s="1"/>
  <c r="V124" i="5"/>
  <c r="E124" i="5" s="1"/>
  <c r="X124" i="5" s="1"/>
  <c r="V125" i="5"/>
  <c r="E125" i="5" s="1"/>
  <c r="X125" i="5" s="1"/>
  <c r="V126" i="5"/>
  <c r="E126" i="5" s="1"/>
  <c r="X126" i="5" s="1"/>
  <c r="V127" i="5"/>
  <c r="E127" i="5" s="1"/>
  <c r="X127" i="5" s="1"/>
  <c r="V128" i="5"/>
  <c r="E128" i="5" s="1"/>
  <c r="X128" i="5" s="1"/>
  <c r="V129" i="5"/>
  <c r="E129" i="5" s="1"/>
  <c r="X129" i="5" s="1"/>
  <c r="V130" i="5"/>
  <c r="E130" i="5" s="1"/>
  <c r="X130" i="5" s="1"/>
  <c r="V131" i="5"/>
  <c r="E131" i="5" s="1"/>
  <c r="X131" i="5" s="1"/>
  <c r="V132" i="5"/>
  <c r="E132" i="5" s="1"/>
  <c r="X132" i="5" s="1"/>
  <c r="V133" i="5"/>
  <c r="V134" i="5"/>
  <c r="E134" i="5"/>
  <c r="X134" i="5" s="1"/>
  <c r="V135" i="5"/>
  <c r="E135" i="5" s="1"/>
  <c r="X135" i="5" s="1"/>
  <c r="V136" i="5"/>
  <c r="E136" i="5"/>
  <c r="X136" i="5" s="1"/>
  <c r="V137" i="5"/>
  <c r="E137" i="5"/>
  <c r="X137" i="5" s="1"/>
  <c r="V138" i="5"/>
  <c r="E138" i="5" s="1"/>
  <c r="X138" i="5" s="1"/>
  <c r="V139" i="5"/>
  <c r="E139" i="5"/>
  <c r="X139" i="5" s="1"/>
  <c r="V140" i="5"/>
  <c r="E140" i="5"/>
  <c r="X140" i="5" s="1"/>
  <c r="V141" i="5"/>
  <c r="E141" i="5"/>
  <c r="X141" i="5" s="1"/>
  <c r="V142" i="5"/>
  <c r="E142" i="5"/>
  <c r="X142" i="5" s="1"/>
  <c r="V143" i="5"/>
  <c r="E143" i="5" s="1"/>
  <c r="X143" i="5" s="1"/>
  <c r="V144" i="5"/>
  <c r="E144" i="5"/>
  <c r="X144" i="5" s="1"/>
  <c r="V145" i="5"/>
  <c r="E145" i="5"/>
  <c r="X145" i="5" s="1"/>
  <c r="V146" i="5"/>
  <c r="E146" i="5" s="1"/>
  <c r="X146" i="5" s="1"/>
  <c r="V147" i="5"/>
  <c r="E147" i="5"/>
  <c r="X147" i="5" s="1"/>
  <c r="V148" i="5"/>
  <c r="E148" i="5"/>
  <c r="X148" i="5" s="1"/>
  <c r="V149" i="5"/>
  <c r="E149" i="5"/>
  <c r="X149" i="5" s="1"/>
  <c r="V150" i="5"/>
  <c r="E150" i="5"/>
  <c r="X150" i="5" s="1"/>
  <c r="V151" i="5"/>
  <c r="E151" i="5" s="1"/>
  <c r="X151" i="5" s="1"/>
  <c r="V152" i="5"/>
  <c r="V153" i="5"/>
  <c r="V154" i="5"/>
  <c r="E154" i="5"/>
  <c r="X154" i="5" s="1"/>
  <c r="V155" i="5"/>
  <c r="E155" i="5" s="1"/>
  <c r="X155" i="5" s="1"/>
  <c r="V156" i="5"/>
  <c r="E156" i="5"/>
  <c r="X156" i="5" s="1"/>
  <c r="V157" i="5"/>
  <c r="E157" i="5"/>
  <c r="X157" i="5" s="1"/>
  <c r="V158" i="5"/>
  <c r="E158" i="5"/>
  <c r="X158" i="5" s="1"/>
  <c r="V159" i="5"/>
  <c r="E159" i="5"/>
  <c r="X159" i="5" s="1"/>
  <c r="V160" i="5"/>
  <c r="E160" i="5" s="1"/>
  <c r="X160" i="5" s="1"/>
  <c r="V161" i="5"/>
  <c r="V162" i="5"/>
  <c r="E162" i="5" s="1"/>
  <c r="X162" i="5" s="1"/>
  <c r="V163" i="5"/>
  <c r="E163" i="5" s="1"/>
  <c r="X163" i="5" s="1"/>
  <c r="V164" i="5"/>
  <c r="E164" i="5" s="1"/>
  <c r="X164" i="5" s="1"/>
  <c r="V165" i="5"/>
  <c r="E165" i="5" s="1"/>
  <c r="X165" i="5" s="1"/>
  <c r="V166" i="5"/>
  <c r="E166" i="5" s="1"/>
  <c r="X166" i="5" s="1"/>
  <c r="V167" i="5"/>
  <c r="E167" i="5" s="1"/>
  <c r="X167" i="5" s="1"/>
  <c r="V168" i="5"/>
  <c r="E168" i="5" s="1"/>
  <c r="X168" i="5" s="1"/>
  <c r="V169" i="5"/>
  <c r="V170" i="5"/>
  <c r="V171" i="5"/>
  <c r="E171" i="5" s="1"/>
  <c r="X171" i="5" s="1"/>
  <c r="V172" i="5"/>
  <c r="E172" i="5" s="1"/>
  <c r="X172" i="5" s="1"/>
  <c r="V173" i="5"/>
  <c r="E173" i="5" s="1"/>
  <c r="X173" i="5" s="1"/>
  <c r="V174" i="5"/>
  <c r="E174" i="5" s="1"/>
  <c r="X174" i="5" s="1"/>
  <c r="V175" i="5"/>
  <c r="V176" i="5"/>
  <c r="E176" i="5"/>
  <c r="X176" i="5" s="1"/>
  <c r="V177" i="5"/>
  <c r="E177" i="5"/>
  <c r="X177" i="5" s="1"/>
  <c r="V178" i="5"/>
  <c r="E178" i="5" s="1"/>
  <c r="X178" i="5" s="1"/>
  <c r="V179" i="5"/>
  <c r="E179" i="5"/>
  <c r="X179" i="5" s="1"/>
  <c r="V180" i="5"/>
  <c r="E180" i="5"/>
  <c r="X180" i="5" s="1"/>
  <c r="V181" i="5"/>
  <c r="V182" i="5"/>
  <c r="V183" i="5"/>
  <c r="E183" i="5"/>
  <c r="X183" i="5" s="1"/>
  <c r="V184" i="5"/>
  <c r="E184" i="5"/>
  <c r="X184" i="5" s="1"/>
  <c r="V185" i="5"/>
  <c r="E185" i="5"/>
  <c r="X185" i="5" s="1"/>
  <c r="V186" i="5"/>
  <c r="E186" i="5"/>
  <c r="X186" i="5" s="1"/>
  <c r="V187" i="5"/>
  <c r="E187" i="5" s="1"/>
  <c r="X187" i="5" s="1"/>
  <c r="V188" i="5"/>
  <c r="E188" i="5"/>
  <c r="X188" i="5" s="1"/>
  <c r="V189" i="5"/>
  <c r="V190" i="5"/>
  <c r="V191" i="5"/>
  <c r="V192" i="5"/>
  <c r="E192" i="5" s="1"/>
  <c r="X192" i="5" s="1"/>
  <c r="V193" i="5"/>
  <c r="V194" i="5"/>
  <c r="V195" i="5"/>
  <c r="V196" i="5"/>
  <c r="E196" i="5"/>
  <c r="X196" i="5" s="1"/>
  <c r="V197" i="5"/>
  <c r="V198" i="5"/>
  <c r="V199" i="5"/>
  <c r="V200" i="5"/>
  <c r="E200" i="5" s="1"/>
  <c r="X200" i="5" s="1"/>
  <c r="V201" i="5"/>
  <c r="E201" i="5" s="1"/>
  <c r="X201" i="5" s="1"/>
  <c r="V202" i="5"/>
  <c r="E202" i="5" s="1"/>
  <c r="X202" i="5" s="1"/>
  <c r="V203" i="5"/>
  <c r="E203" i="5" s="1"/>
  <c r="X203" i="5" s="1"/>
  <c r="V204" i="5"/>
  <c r="E204" i="5" s="1"/>
  <c r="X204" i="5" s="1"/>
  <c r="V205" i="5"/>
  <c r="E205" i="5" s="1"/>
  <c r="X205" i="5" s="1"/>
  <c r="V206" i="5"/>
  <c r="E206" i="5" s="1"/>
  <c r="X206" i="5" s="1"/>
  <c r="V207" i="5"/>
  <c r="E207" i="5" s="1"/>
  <c r="X207" i="5" s="1"/>
  <c r="V208" i="5"/>
  <c r="E208" i="5" s="1"/>
  <c r="X208" i="5" s="1"/>
  <c r="V210" i="5"/>
  <c r="E210" i="5" s="1"/>
  <c r="X210" i="5" s="1"/>
  <c r="V211" i="5"/>
  <c r="E211" i="5" s="1"/>
  <c r="X211" i="5" s="1"/>
  <c r="V212" i="5"/>
  <c r="V213" i="5"/>
  <c r="V214" i="5"/>
  <c r="V215" i="5"/>
  <c r="E215" i="5"/>
  <c r="X215" i="5" s="1"/>
  <c r="V216" i="5"/>
  <c r="E216" i="5"/>
  <c r="X216" i="5" s="1"/>
  <c r="V217" i="5"/>
  <c r="E217" i="5"/>
  <c r="X217" i="5" s="1"/>
  <c r="V218" i="5"/>
  <c r="E218" i="5" s="1"/>
  <c r="X218" i="5" s="1"/>
  <c r="V219" i="5"/>
  <c r="E219" i="5"/>
  <c r="X219" i="5" s="1"/>
  <c r="V220" i="5"/>
  <c r="E220" i="5"/>
  <c r="X220" i="5" s="1"/>
  <c r="V221" i="5"/>
  <c r="E221" i="5" s="1"/>
  <c r="X221" i="5" s="1"/>
  <c r="V222" i="5"/>
  <c r="E222" i="5"/>
  <c r="X222" i="5" s="1"/>
  <c r="V223" i="5"/>
  <c r="E223" i="5"/>
  <c r="X223" i="5" s="1"/>
  <c r="V224" i="5"/>
  <c r="E224" i="5"/>
  <c r="X224" i="5" s="1"/>
  <c r="V225" i="5"/>
  <c r="E225" i="5"/>
  <c r="X225" i="5" s="1"/>
  <c r="V226" i="5"/>
  <c r="E226" i="5" s="1"/>
  <c r="X226" i="5" s="1"/>
  <c r="V227" i="5"/>
  <c r="E227" i="5"/>
  <c r="X227" i="5" s="1"/>
  <c r="V228" i="5"/>
  <c r="E228" i="5"/>
  <c r="X228" i="5" s="1"/>
  <c r="V229" i="5"/>
  <c r="E229" i="5" s="1"/>
  <c r="X229" i="5" s="1"/>
  <c r="V230" i="5"/>
  <c r="E230" i="5"/>
  <c r="X230" i="5" s="1"/>
  <c r="V231" i="5"/>
  <c r="E231" i="5"/>
  <c r="X231" i="5" s="1"/>
  <c r="V232" i="5"/>
  <c r="E232" i="5"/>
  <c r="X232" i="5" s="1"/>
  <c r="V233" i="5"/>
  <c r="E233" i="5"/>
  <c r="X233" i="5" s="1"/>
  <c r="V234" i="5"/>
  <c r="E234" i="5" s="1"/>
  <c r="X234" i="5" s="1"/>
  <c r="V235" i="5"/>
  <c r="E235" i="5"/>
  <c r="X235" i="5" s="1"/>
  <c r="V236" i="5"/>
  <c r="E236" i="5"/>
  <c r="X236" i="5" s="1"/>
  <c r="V237" i="5"/>
  <c r="E237" i="5" s="1"/>
  <c r="X237" i="5" s="1"/>
  <c r="V238" i="5"/>
  <c r="E238" i="5"/>
  <c r="X238" i="5" s="1"/>
  <c r="V239" i="5"/>
  <c r="E239" i="5"/>
  <c r="X239" i="5" s="1"/>
  <c r="V240" i="5"/>
  <c r="E240" i="5"/>
  <c r="X240" i="5" s="1"/>
  <c r="V241" i="5"/>
  <c r="E241" i="5"/>
  <c r="X241" i="5" s="1"/>
  <c r="V242" i="5"/>
  <c r="E242" i="5" s="1"/>
  <c r="X242" i="5" s="1"/>
  <c r="V243" i="5"/>
  <c r="E243" i="5"/>
  <c r="X243" i="5" s="1"/>
  <c r="V244" i="5"/>
  <c r="E244" i="5"/>
  <c r="X244" i="5" s="1"/>
  <c r="V245" i="5"/>
  <c r="E245" i="5" s="1"/>
  <c r="X245" i="5" s="1"/>
  <c r="V246" i="5"/>
  <c r="E246" i="5"/>
  <c r="X246" i="5" s="1"/>
  <c r="V247" i="5"/>
  <c r="E247" i="5"/>
  <c r="X247" i="5" s="1"/>
  <c r="V248" i="5"/>
  <c r="E248" i="5"/>
  <c r="X248" i="5" s="1"/>
  <c r="V249" i="5"/>
  <c r="E249" i="5"/>
  <c r="X249" i="5" s="1"/>
  <c r="V250" i="5"/>
  <c r="E250" i="5" s="1"/>
  <c r="X250" i="5" s="1"/>
  <c r="V251" i="5"/>
  <c r="E251" i="5"/>
  <c r="X251" i="5" s="1"/>
  <c r="V252" i="5"/>
  <c r="E252" i="5"/>
  <c r="X252" i="5" s="1"/>
  <c r="V253" i="5"/>
  <c r="E253" i="5" s="1"/>
  <c r="X253" i="5" s="1"/>
  <c r="V254" i="5"/>
  <c r="E254" i="5"/>
  <c r="X254" i="5" s="1"/>
  <c r="V255" i="5"/>
  <c r="E255" i="5" s="1"/>
  <c r="X255" i="5" s="1"/>
  <c r="V256" i="5"/>
  <c r="E256" i="5"/>
  <c r="X256" i="5" s="1"/>
  <c r="V257" i="5"/>
  <c r="V258" i="5"/>
  <c r="V259" i="5"/>
  <c r="E259" i="5" s="1"/>
  <c r="X259" i="5" s="1"/>
  <c r="V260" i="5"/>
  <c r="E260" i="5"/>
  <c r="X260" i="5" s="1"/>
  <c r="V261" i="5"/>
  <c r="V262" i="5"/>
  <c r="V263" i="5"/>
  <c r="E263" i="5" s="1"/>
  <c r="X263" i="5" s="1"/>
  <c r="V264" i="5"/>
  <c r="E264" i="5"/>
  <c r="X264" i="5" s="1"/>
  <c r="V265" i="5"/>
  <c r="V266" i="5"/>
  <c r="E266" i="5" s="1"/>
  <c r="X266" i="5" s="1"/>
  <c r="V267" i="5"/>
  <c r="E267" i="5" s="1"/>
  <c r="X267" i="5" s="1"/>
  <c r="V268" i="5"/>
  <c r="E268" i="5" s="1"/>
  <c r="X268" i="5" s="1"/>
  <c r="V269" i="5"/>
  <c r="E269" i="5" s="1"/>
  <c r="X269" i="5" s="1"/>
  <c r="V270" i="5"/>
  <c r="E270" i="5"/>
  <c r="X270" i="5" s="1"/>
  <c r="V271" i="5"/>
  <c r="E271" i="5" s="1"/>
  <c r="X271" i="5" s="1"/>
  <c r="V272" i="5"/>
  <c r="E272" i="5" s="1"/>
  <c r="X272" i="5" s="1"/>
  <c r="V273" i="5"/>
  <c r="E273" i="5"/>
  <c r="X273" i="5" s="1"/>
  <c r="V274" i="5"/>
  <c r="E274" i="5" s="1"/>
  <c r="X274" i="5" s="1"/>
  <c r="V275" i="5"/>
  <c r="V276" i="5"/>
  <c r="E276" i="5"/>
  <c r="X276" i="5" s="1"/>
  <c r="V277" i="5"/>
  <c r="E277" i="5" s="1"/>
  <c r="X277" i="5" s="1"/>
  <c r="V278" i="5"/>
  <c r="E278" i="5"/>
  <c r="X278" i="5" s="1"/>
  <c r="V279" i="5"/>
  <c r="E279" i="5"/>
  <c r="X279" i="5" s="1"/>
  <c r="V280" i="5"/>
  <c r="E280" i="5" s="1"/>
  <c r="X280" i="5" s="1"/>
  <c r="V281" i="5"/>
  <c r="V282" i="5"/>
  <c r="E282" i="5"/>
  <c r="X282" i="5" s="1"/>
  <c r="V283" i="5"/>
  <c r="E283" i="5" s="1"/>
  <c r="X283" i="5" s="1"/>
  <c r="V284" i="5"/>
  <c r="E284" i="5" s="1"/>
  <c r="X284" i="5" s="1"/>
  <c r="V285" i="5"/>
  <c r="E285" i="5" s="1"/>
  <c r="X285" i="5" s="1"/>
  <c r="V286" i="5"/>
  <c r="E286" i="5" s="1"/>
  <c r="X286" i="5" s="1"/>
  <c r="V287" i="5"/>
  <c r="E287" i="5"/>
  <c r="X287" i="5" s="1"/>
  <c r="V288" i="5"/>
  <c r="E288" i="5" s="1"/>
  <c r="X288" i="5" s="1"/>
  <c r="V289" i="5"/>
  <c r="V290" i="5"/>
  <c r="E290" i="5"/>
  <c r="X290" i="5" s="1"/>
  <c r="V291" i="5"/>
  <c r="E291" i="5" s="1"/>
  <c r="X291" i="5" s="1"/>
  <c r="V292" i="5"/>
  <c r="E292" i="5"/>
  <c r="X292" i="5" s="1"/>
  <c r="V293" i="5"/>
  <c r="E293" i="5"/>
  <c r="X293" i="5" s="1"/>
  <c r="V294" i="5"/>
  <c r="E294" i="5" s="1"/>
  <c r="X294" i="5" s="1"/>
  <c r="V295" i="5"/>
  <c r="E295" i="5"/>
  <c r="X295" i="5" s="1"/>
  <c r="V296" i="5"/>
  <c r="E296" i="5"/>
  <c r="X296" i="5" s="1"/>
  <c r="V297" i="5"/>
  <c r="V298" i="5"/>
  <c r="E298" i="5" s="1"/>
  <c r="X298" i="5" s="1"/>
  <c r="V299" i="5"/>
  <c r="E299" i="5"/>
  <c r="X299" i="5" s="1"/>
  <c r="V300" i="5"/>
  <c r="E300" i="5" s="1"/>
  <c r="X300" i="5" s="1"/>
  <c r="V301" i="5"/>
  <c r="V302" i="5"/>
  <c r="V303" i="5"/>
  <c r="E303" i="5" s="1"/>
  <c r="X303" i="5" s="1"/>
  <c r="V304" i="5"/>
  <c r="E304" i="5" s="1"/>
  <c r="X304" i="5" s="1"/>
  <c r="V305" i="5"/>
  <c r="E305" i="5"/>
  <c r="X305" i="5" s="1"/>
  <c r="V306" i="5"/>
  <c r="E306" i="5" s="1"/>
  <c r="X306" i="5" s="1"/>
  <c r="V307" i="5"/>
  <c r="E307" i="5" s="1"/>
  <c r="X307" i="5" s="1"/>
  <c r="V308" i="5"/>
  <c r="E308" i="5"/>
  <c r="X308" i="5" s="1"/>
  <c r="V309" i="5"/>
  <c r="E309" i="5" s="1"/>
  <c r="X309" i="5" s="1"/>
  <c r="V310" i="5"/>
  <c r="E310" i="5" s="1"/>
  <c r="X310" i="5" s="1"/>
  <c r="V311" i="5"/>
  <c r="E311" i="5" s="1"/>
  <c r="X311" i="5" s="1"/>
  <c r="V312" i="5"/>
  <c r="E312" i="5" s="1"/>
  <c r="X312" i="5" s="1"/>
  <c r="V313" i="5"/>
  <c r="E313" i="5"/>
  <c r="X313" i="5" s="1"/>
  <c r="V314" i="5"/>
  <c r="V315" i="5"/>
  <c r="V316" i="5"/>
  <c r="E316" i="5" s="1"/>
  <c r="X316" i="5" s="1"/>
  <c r="V317" i="5"/>
  <c r="E317" i="5"/>
  <c r="X317" i="5" s="1"/>
  <c r="V318" i="5"/>
  <c r="E318" i="5" s="1"/>
  <c r="X318" i="5" s="1"/>
  <c r="V319" i="5"/>
  <c r="E319" i="5" s="1"/>
  <c r="X319" i="5" s="1"/>
  <c r="V320" i="5"/>
  <c r="E320" i="5" s="1"/>
  <c r="X320" i="5" s="1"/>
  <c r="V321" i="5"/>
  <c r="V322" i="5"/>
  <c r="E322" i="5"/>
  <c r="X322" i="5" s="1"/>
  <c r="V323" i="5"/>
  <c r="E323" i="5"/>
  <c r="X323" i="5" s="1"/>
  <c r="V324" i="5"/>
  <c r="E324" i="5" s="1"/>
  <c r="X324" i="5" s="1"/>
  <c r="V325" i="5"/>
  <c r="E325" i="5"/>
  <c r="X325" i="5" s="1"/>
  <c r="V326" i="5"/>
  <c r="E326" i="5" s="1"/>
  <c r="X326" i="5" s="1"/>
  <c r="V327" i="5"/>
  <c r="E327" i="5"/>
  <c r="X327" i="5" s="1"/>
  <c r="V328" i="5"/>
  <c r="E328" i="5"/>
  <c r="X328" i="5" s="1"/>
  <c r="V329" i="5"/>
  <c r="E329" i="5" s="1"/>
  <c r="X329" i="5" s="1"/>
  <c r="V330" i="5"/>
  <c r="E330" i="5"/>
  <c r="X330" i="5" s="1"/>
  <c r="V331" i="5"/>
  <c r="V332" i="5"/>
  <c r="V333" i="5"/>
  <c r="E333" i="5" s="1"/>
  <c r="X333" i="5" s="1"/>
  <c r="V334" i="5"/>
  <c r="E334" i="5"/>
  <c r="X334" i="5" s="1"/>
  <c r="V335" i="5"/>
  <c r="E335" i="5" s="1"/>
  <c r="X335" i="5" s="1"/>
  <c r="V336" i="5"/>
  <c r="E336" i="5"/>
  <c r="X336" i="5" s="1"/>
  <c r="V337" i="5"/>
  <c r="E337" i="5"/>
  <c r="X337" i="5" s="1"/>
  <c r="V338" i="5"/>
  <c r="E338" i="5" s="1"/>
  <c r="X338" i="5" s="1"/>
  <c r="V339" i="5"/>
  <c r="E339" i="5"/>
  <c r="X339" i="5" s="1"/>
  <c r="V340" i="5"/>
  <c r="E340" i="5"/>
  <c r="X340" i="5" s="1"/>
  <c r="V341" i="5"/>
  <c r="E341" i="5" s="1"/>
  <c r="X341" i="5" s="1"/>
  <c r="V342" i="5"/>
  <c r="E342" i="5"/>
  <c r="X342" i="5" s="1"/>
  <c r="V343" i="5"/>
  <c r="E343" i="5" s="1"/>
  <c r="X343" i="5" s="1"/>
  <c r="V344" i="5"/>
  <c r="E344" i="5"/>
  <c r="X344" i="5" s="1"/>
  <c r="V345" i="5"/>
  <c r="E345" i="5"/>
  <c r="X345" i="5" s="1"/>
  <c r="V346" i="5"/>
  <c r="E346" i="5" s="1"/>
  <c r="X346" i="5" s="1"/>
  <c r="V347" i="5"/>
  <c r="E347" i="5"/>
  <c r="X347" i="5" s="1"/>
  <c r="V348" i="5"/>
  <c r="E348" i="5"/>
  <c r="X348" i="5" s="1"/>
  <c r="V349" i="5"/>
  <c r="E349" i="5"/>
  <c r="X349" i="5" s="1"/>
  <c r="V350" i="5"/>
  <c r="E350" i="5"/>
  <c r="X350" i="5" s="1"/>
  <c r="V351" i="5"/>
  <c r="V352" i="5"/>
  <c r="V353" i="5"/>
  <c r="E353" i="5"/>
  <c r="X353" i="5" s="1"/>
  <c r="V354" i="5"/>
  <c r="E354" i="5"/>
  <c r="X354" i="5" s="1"/>
  <c r="V355" i="5"/>
  <c r="E355" i="5" s="1"/>
  <c r="X355" i="5" s="1"/>
  <c r="V356" i="5"/>
  <c r="E356" i="5"/>
  <c r="X356" i="5" s="1"/>
  <c r="V357" i="5"/>
  <c r="E357" i="5"/>
  <c r="X357" i="5" s="1"/>
  <c r="V358" i="5"/>
  <c r="E358" i="5"/>
  <c r="X358" i="5" s="1"/>
  <c r="V359" i="5"/>
  <c r="E359" i="5"/>
  <c r="X359" i="5" s="1"/>
  <c r="V360" i="5"/>
  <c r="E360" i="5" s="1"/>
  <c r="X360" i="5" s="1"/>
  <c r="V361" i="5"/>
  <c r="E361" i="5"/>
  <c r="X361" i="5" s="1"/>
  <c r="V362" i="5"/>
  <c r="E362" i="5"/>
  <c r="X362" i="5" s="1"/>
  <c r="V363" i="5"/>
  <c r="E363" i="5" s="1"/>
  <c r="X363" i="5" s="1"/>
  <c r="V364" i="5"/>
  <c r="E364" i="5"/>
  <c r="X364" i="5" s="1"/>
  <c r="V365" i="5"/>
  <c r="E365" i="5"/>
  <c r="X365" i="5" s="1"/>
  <c r="V366" i="5"/>
  <c r="E366" i="5"/>
  <c r="X366" i="5" s="1"/>
  <c r="V367" i="5"/>
  <c r="E367" i="5"/>
  <c r="X367" i="5" s="1"/>
  <c r="V368" i="5"/>
  <c r="E368" i="5" s="1"/>
  <c r="X368" i="5" s="1"/>
  <c r="V369" i="5"/>
  <c r="E369" i="5"/>
  <c r="X369" i="5" s="1"/>
  <c r="V370" i="5"/>
  <c r="E370" i="5"/>
  <c r="X370" i="5" s="1"/>
  <c r="V371" i="5"/>
  <c r="V372" i="5"/>
  <c r="E372" i="5" s="1"/>
  <c r="X372" i="5" s="1"/>
  <c r="V373" i="5"/>
  <c r="E373" i="5"/>
  <c r="X373" i="5" s="1"/>
  <c r="V374" i="5"/>
  <c r="E374" i="5" s="1"/>
  <c r="X374" i="5" s="1"/>
  <c r="V375" i="5"/>
  <c r="E375" i="5" s="1"/>
  <c r="X375" i="5" s="1"/>
  <c r="V376" i="5"/>
  <c r="E376" i="5"/>
  <c r="X376" i="5" s="1"/>
  <c r="V377" i="5"/>
  <c r="V378" i="5"/>
  <c r="E378" i="5"/>
  <c r="X378" i="5" s="1"/>
  <c r="V379" i="5"/>
  <c r="V380" i="5"/>
  <c r="E380" i="5" s="1"/>
  <c r="X380" i="5" s="1"/>
  <c r="V381" i="5"/>
  <c r="E381" i="5" s="1"/>
  <c r="X381" i="5" s="1"/>
  <c r="V382" i="5"/>
  <c r="E382" i="5"/>
  <c r="X382" i="5" s="1"/>
  <c r="V383" i="5"/>
  <c r="V384" i="5"/>
  <c r="V385" i="5"/>
  <c r="E385" i="5" s="1"/>
  <c r="X385" i="5" s="1"/>
  <c r="V386" i="5"/>
  <c r="E386" i="5"/>
  <c r="X386" i="5" s="1"/>
  <c r="V387" i="5"/>
  <c r="E387" i="5" s="1"/>
  <c r="X387" i="5" s="1"/>
  <c r="V388" i="5"/>
  <c r="V389" i="5"/>
  <c r="V390" i="5"/>
  <c r="E390" i="5" s="1"/>
  <c r="X390" i="5" s="1"/>
  <c r="V391" i="5"/>
  <c r="E391" i="5" s="1"/>
  <c r="X391" i="5" s="1"/>
  <c r="V392" i="5"/>
  <c r="V393" i="5"/>
  <c r="V394" i="5"/>
  <c r="E394" i="5" s="1"/>
  <c r="X394" i="5" s="1"/>
  <c r="V395" i="5"/>
  <c r="E395" i="5" s="1"/>
  <c r="X395" i="5" s="1"/>
  <c r="V396" i="5"/>
  <c r="E396" i="5"/>
  <c r="X396" i="5" s="1"/>
  <c r="V397" i="5"/>
  <c r="E397" i="5" s="1"/>
  <c r="X397" i="5" s="1"/>
  <c r="V398" i="5"/>
  <c r="E398" i="5" s="1"/>
  <c r="X398" i="5" s="1"/>
  <c r="V399" i="5"/>
  <c r="V400" i="5"/>
  <c r="E400" i="5"/>
  <c r="X400" i="5" s="1"/>
  <c r="V401" i="5"/>
  <c r="E401" i="5"/>
  <c r="X401" i="5" s="1"/>
  <c r="V402" i="5"/>
  <c r="E402" i="5"/>
  <c r="X402" i="5" s="1"/>
  <c r="V403" i="5"/>
  <c r="E403" i="5"/>
  <c r="X403" i="5" s="1"/>
  <c r="V404" i="5"/>
  <c r="E404" i="5"/>
  <c r="X404" i="5" s="1"/>
  <c r="V405" i="5"/>
  <c r="E405" i="5" s="1"/>
  <c r="X405" i="5" s="1"/>
  <c r="V406" i="5"/>
  <c r="E406" i="5"/>
  <c r="X406" i="5" s="1"/>
  <c r="V407" i="5"/>
  <c r="V408" i="5"/>
  <c r="E408" i="5" s="1"/>
  <c r="X408" i="5" s="1"/>
  <c r="V409" i="5"/>
  <c r="E409" i="5" s="1"/>
  <c r="X409" i="5" s="1"/>
  <c r="V410" i="5"/>
  <c r="E410" i="5"/>
  <c r="X410" i="5" s="1"/>
  <c r="V411" i="5"/>
  <c r="E411" i="5" s="1"/>
  <c r="X411" i="5" s="1"/>
  <c r="V412" i="5"/>
  <c r="E412" i="5" s="1"/>
  <c r="X412" i="5" s="1"/>
  <c r="V413" i="5"/>
  <c r="E413" i="5"/>
  <c r="X413" i="5" s="1"/>
  <c r="V414" i="5"/>
  <c r="V415" i="5"/>
  <c r="V416" i="5"/>
  <c r="V417" i="5"/>
  <c r="E417" i="5" s="1"/>
  <c r="X417" i="5" s="1"/>
  <c r="V418" i="5"/>
  <c r="E418" i="5"/>
  <c r="X418" i="5" s="1"/>
  <c r="V419" i="5"/>
  <c r="E419" i="5"/>
  <c r="X419" i="5" s="1"/>
  <c r="V420" i="5"/>
  <c r="E420" i="5" s="1"/>
  <c r="X420" i="5" s="1"/>
  <c r="V421" i="5"/>
  <c r="V422" i="5"/>
  <c r="V423" i="5"/>
  <c r="V424" i="5"/>
  <c r="E424" i="5"/>
  <c r="X424" i="5" s="1"/>
  <c r="V425" i="5"/>
  <c r="E425" i="5" s="1"/>
  <c r="X425" i="5" s="1"/>
  <c r="V426" i="5"/>
  <c r="E426" i="5"/>
  <c r="X426" i="5" s="1"/>
  <c r="V427" i="5"/>
  <c r="E427" i="5" s="1"/>
  <c r="X427" i="5" s="1"/>
  <c r="V428" i="5"/>
  <c r="E428" i="5"/>
  <c r="X428" i="5" s="1"/>
  <c r="V429" i="5"/>
  <c r="E429" i="5"/>
  <c r="X429" i="5" s="1"/>
  <c r="V430" i="5"/>
  <c r="E430" i="5" s="1"/>
  <c r="X430" i="5" s="1"/>
  <c r="V431" i="5"/>
  <c r="E431" i="5" s="1"/>
  <c r="X431" i="5" s="1"/>
  <c r="V432" i="5"/>
  <c r="E432" i="5"/>
  <c r="X432" i="5" s="1"/>
  <c r="V433" i="5"/>
  <c r="E433" i="5" s="1"/>
  <c r="X433" i="5" s="1"/>
  <c r="V434" i="5"/>
  <c r="E434" i="5"/>
  <c r="X434" i="5" s="1"/>
  <c r="V435" i="5"/>
  <c r="E435" i="5" s="1"/>
  <c r="X435" i="5" s="1"/>
  <c r="V436" i="5"/>
  <c r="E436" i="5"/>
  <c r="X436" i="5" s="1"/>
  <c r="V437" i="5"/>
  <c r="E437" i="5"/>
  <c r="X437" i="5" s="1"/>
  <c r="V438" i="5"/>
  <c r="E438" i="5" s="1"/>
  <c r="X438" i="5" s="1"/>
  <c r="V439" i="5"/>
  <c r="E439" i="5" s="1"/>
  <c r="X439" i="5" s="1"/>
  <c r="V440" i="5"/>
  <c r="E440" i="5"/>
  <c r="X440" i="5" s="1"/>
  <c r="V441" i="5"/>
  <c r="E441" i="5" s="1"/>
  <c r="X441" i="5" s="1"/>
  <c r="V442" i="5"/>
  <c r="E442" i="5"/>
  <c r="X442" i="5" s="1"/>
  <c r="V443" i="5"/>
  <c r="E443" i="5" s="1"/>
  <c r="X443" i="5" s="1"/>
  <c r="V444" i="5"/>
  <c r="E444" i="5"/>
  <c r="X444" i="5" s="1"/>
  <c r="V445" i="5"/>
  <c r="E445" i="5"/>
  <c r="X445" i="5" s="1"/>
  <c r="V446" i="5"/>
  <c r="E446" i="5" s="1"/>
  <c r="X446" i="5" s="1"/>
  <c r="V447" i="5"/>
  <c r="E447" i="5" s="1"/>
  <c r="X447" i="5" s="1"/>
  <c r="V448" i="5"/>
  <c r="E448" i="5"/>
  <c r="X448" i="5" s="1"/>
  <c r="V449" i="5"/>
  <c r="E449" i="5" s="1"/>
  <c r="X449" i="5" s="1"/>
  <c r="V450" i="5"/>
  <c r="E450" i="5"/>
  <c r="X450" i="5" s="1"/>
  <c r="V451" i="5"/>
  <c r="E451" i="5" s="1"/>
  <c r="X451" i="5" s="1"/>
  <c r="V452" i="5"/>
  <c r="E452" i="5"/>
  <c r="X452" i="5" s="1"/>
  <c r="V453" i="5"/>
  <c r="E453" i="5"/>
  <c r="X453" i="5" s="1"/>
  <c r="V454" i="5"/>
  <c r="E454" i="5" s="1"/>
  <c r="X454" i="5" s="1"/>
  <c r="V455" i="5"/>
  <c r="E455" i="5" s="1"/>
  <c r="X455" i="5" s="1"/>
  <c r="V456" i="5"/>
  <c r="E456" i="5"/>
  <c r="X456" i="5" s="1"/>
  <c r="V457" i="5"/>
  <c r="E457" i="5" s="1"/>
  <c r="X457" i="5" s="1"/>
  <c r="V458" i="5"/>
  <c r="E458" i="5"/>
  <c r="X458" i="5" s="1"/>
  <c r="V459" i="5"/>
  <c r="V460" i="5"/>
  <c r="E460" i="5"/>
  <c r="X460" i="5" s="1"/>
  <c r="V461" i="5"/>
  <c r="V462" i="5"/>
  <c r="E462" i="5"/>
  <c r="X462" i="5" s="1"/>
  <c r="V463" i="5"/>
  <c r="V464" i="5"/>
  <c r="E464" i="5"/>
  <c r="X464" i="5" s="1"/>
  <c r="V465" i="5"/>
  <c r="E465" i="5" s="1"/>
  <c r="X465" i="5" s="1"/>
  <c r="V466" i="5"/>
  <c r="E466" i="5" s="1"/>
  <c r="X466" i="5" s="1"/>
  <c r="V467" i="5"/>
  <c r="E467" i="5"/>
  <c r="X467" i="5" s="1"/>
  <c r="V468" i="5"/>
  <c r="E468" i="5" s="1"/>
  <c r="X468" i="5" s="1"/>
  <c r="V469" i="5"/>
  <c r="E469" i="5"/>
  <c r="X469" i="5" s="1"/>
  <c r="V470" i="5"/>
  <c r="V471" i="5"/>
  <c r="V472" i="5"/>
  <c r="V473" i="5"/>
  <c r="E473" i="5" s="1"/>
  <c r="X473" i="5" s="1"/>
  <c r="V474" i="5"/>
  <c r="E474" i="5" s="1"/>
  <c r="X474" i="5" s="1"/>
  <c r="V475" i="5"/>
  <c r="E475" i="5"/>
  <c r="X475" i="5" s="1"/>
  <c r="V476" i="5"/>
  <c r="V477" i="5"/>
  <c r="E477" i="5"/>
  <c r="X477" i="5" s="1"/>
  <c r="V478" i="5"/>
  <c r="V479" i="5"/>
  <c r="V480" i="5"/>
  <c r="V481" i="5"/>
  <c r="E481" i="5"/>
  <c r="X481" i="5" s="1"/>
  <c r="V482" i="5"/>
  <c r="E482" i="5"/>
  <c r="X482" i="5" s="1"/>
  <c r="V483" i="5"/>
  <c r="E483" i="5" s="1"/>
  <c r="X483" i="5" s="1"/>
  <c r="V484" i="5"/>
  <c r="E484" i="5" s="1"/>
  <c r="X484" i="5" s="1"/>
  <c r="V485" i="5"/>
  <c r="V486" i="5"/>
  <c r="E486" i="5" s="1"/>
  <c r="X486" i="5" s="1"/>
  <c r="V487" i="5"/>
  <c r="E487" i="5"/>
  <c r="X487" i="5" s="1"/>
  <c r="V488" i="5"/>
  <c r="E488" i="5" s="1"/>
  <c r="X488" i="5" s="1"/>
  <c r="V489" i="5"/>
  <c r="E489" i="5"/>
  <c r="X489" i="5" s="1"/>
  <c r="V490" i="5"/>
  <c r="E490" i="5" s="1"/>
  <c r="X490" i="5" s="1"/>
  <c r="V491" i="5"/>
  <c r="E491" i="5" s="1"/>
  <c r="X491" i="5" s="1"/>
  <c r="V492" i="5"/>
  <c r="E492" i="5"/>
  <c r="X492" i="5" s="1"/>
  <c r="V493" i="5"/>
  <c r="E493" i="5" s="1"/>
  <c r="X493" i="5" s="1"/>
  <c r="V494" i="5"/>
  <c r="V495" i="5"/>
  <c r="E495" i="5" s="1"/>
  <c r="X495" i="5" s="1"/>
  <c r="V496" i="5"/>
  <c r="E496" i="5"/>
  <c r="X496" i="5" s="1"/>
  <c r="V497" i="5"/>
  <c r="E497" i="5" s="1"/>
  <c r="X497" i="5" s="1"/>
  <c r="V498" i="5"/>
  <c r="E498" i="5"/>
  <c r="X498" i="5" s="1"/>
  <c r="V499" i="5"/>
  <c r="V500" i="5"/>
  <c r="V501" i="5"/>
  <c r="E501" i="5" s="1"/>
  <c r="X501" i="5" s="1"/>
  <c r="V502" i="5"/>
  <c r="E502" i="5" s="1"/>
  <c r="X502" i="5" s="1"/>
  <c r="V503" i="5"/>
  <c r="V504" i="5"/>
  <c r="V505" i="5"/>
  <c r="E505" i="5" s="1"/>
  <c r="X505" i="5" s="1"/>
  <c r="V506" i="5"/>
  <c r="E506" i="5"/>
  <c r="X506" i="5" s="1"/>
  <c r="V507" i="5"/>
  <c r="E507" i="5" s="1"/>
  <c r="X507" i="5" s="1"/>
  <c r="V508" i="5"/>
  <c r="E508" i="5"/>
  <c r="X508" i="5" s="1"/>
  <c r="V509" i="5"/>
  <c r="E509" i="5"/>
  <c r="X509" i="5" s="1"/>
  <c r="V510" i="5"/>
  <c r="E510" i="5" s="1"/>
  <c r="X510" i="5" s="1"/>
  <c r="V511" i="5"/>
  <c r="E511" i="5" s="1"/>
  <c r="X511" i="5" s="1"/>
  <c r="V512" i="5"/>
  <c r="E512" i="5" s="1"/>
  <c r="X512" i="5" s="1"/>
  <c r="V513" i="5"/>
  <c r="E513" i="5" s="1"/>
  <c r="X513" i="5" s="1"/>
  <c r="V514" i="5"/>
  <c r="E514" i="5" s="1"/>
  <c r="X514" i="5" s="1"/>
  <c r="V515" i="5"/>
  <c r="V516" i="5"/>
  <c r="V517" i="5"/>
  <c r="E517" i="5" s="1"/>
  <c r="X517" i="5" s="1"/>
  <c r="V518" i="5"/>
  <c r="E518" i="5"/>
  <c r="X518" i="5" s="1"/>
  <c r="V519" i="5"/>
  <c r="E519" i="5" s="1"/>
  <c r="X519" i="5" s="1"/>
  <c r="V520" i="5"/>
  <c r="V521" i="5"/>
  <c r="E521" i="5"/>
  <c r="X521" i="5" s="1"/>
  <c r="V522" i="5"/>
  <c r="E522" i="5"/>
  <c r="X522" i="5" s="1"/>
  <c r="V523" i="5"/>
  <c r="V524" i="5"/>
  <c r="E524" i="5" s="1"/>
  <c r="X524" i="5" s="1"/>
  <c r="V525" i="5"/>
  <c r="E525" i="5" s="1"/>
  <c r="X525" i="5" s="1"/>
  <c r="V526" i="5"/>
  <c r="E526" i="5" s="1"/>
  <c r="X526" i="5" s="1"/>
  <c r="V527" i="5"/>
  <c r="E527" i="5"/>
  <c r="X527" i="5" s="1"/>
  <c r="V528" i="5"/>
  <c r="E528" i="5" s="1"/>
  <c r="X528" i="5" s="1"/>
  <c r="V529" i="5"/>
  <c r="E529" i="5"/>
  <c r="X529" i="5" s="1"/>
  <c r="V530" i="5"/>
  <c r="E530" i="5" s="1"/>
  <c r="X530" i="5" s="1"/>
  <c r="V531" i="5"/>
  <c r="E531" i="5" s="1"/>
  <c r="X531" i="5" s="1"/>
  <c r="V532" i="5"/>
  <c r="E532" i="5" s="1"/>
  <c r="X532" i="5" s="1"/>
  <c r="V533" i="5"/>
  <c r="E533" i="5" s="1"/>
  <c r="X533" i="5" s="1"/>
  <c r="V534" i="5"/>
  <c r="E534" i="5" s="1"/>
  <c r="X534" i="5" s="1"/>
  <c r="V535" i="5"/>
  <c r="E535" i="5"/>
  <c r="X535" i="5" s="1"/>
  <c r="V536" i="5"/>
  <c r="E536" i="5" s="1"/>
  <c r="X536" i="5" s="1"/>
  <c r="V537" i="5"/>
  <c r="E537" i="5"/>
  <c r="X537" i="5" s="1"/>
  <c r="V538" i="5"/>
  <c r="E538" i="5" s="1"/>
  <c r="X538" i="5" s="1"/>
  <c r="V539" i="5"/>
  <c r="E539" i="5" s="1"/>
  <c r="X539" i="5" s="1"/>
  <c r="V540" i="5"/>
  <c r="E540" i="5" s="1"/>
  <c r="X540" i="5" s="1"/>
  <c r="V541" i="5"/>
  <c r="E541" i="5" s="1"/>
  <c r="X541" i="5" s="1"/>
  <c r="V542" i="5"/>
  <c r="E542" i="5" s="1"/>
  <c r="X542" i="5" s="1"/>
  <c r="V543" i="5"/>
  <c r="E543" i="5"/>
  <c r="X543" i="5" s="1"/>
  <c r="V544" i="5"/>
  <c r="E544" i="5" s="1"/>
  <c r="X544" i="5" s="1"/>
  <c r="V545" i="5"/>
  <c r="E545" i="5"/>
  <c r="X545" i="5" s="1"/>
  <c r="V546" i="5"/>
  <c r="E546" i="5" s="1"/>
  <c r="X546" i="5" s="1"/>
  <c r="V547" i="5"/>
  <c r="V548" i="5"/>
  <c r="V549" i="5"/>
  <c r="E549" i="5" s="1"/>
  <c r="X549" i="5" s="1"/>
  <c r="V550" i="5"/>
  <c r="V551" i="5"/>
  <c r="V552" i="5"/>
  <c r="V553" i="5"/>
  <c r="E553" i="5" s="1"/>
  <c r="X553" i="5" s="1"/>
  <c r="V554" i="5"/>
  <c r="E554" i="5" s="1"/>
  <c r="X554" i="5" s="1"/>
  <c r="V555" i="5"/>
  <c r="E555" i="5" s="1"/>
  <c r="X555" i="5" s="1"/>
  <c r="V556" i="5"/>
  <c r="V557" i="5"/>
  <c r="E557" i="5" s="1"/>
  <c r="X557" i="5" s="1"/>
  <c r="V558" i="5"/>
  <c r="V559" i="5"/>
  <c r="V560" i="5"/>
  <c r="V561" i="5"/>
  <c r="E561" i="5"/>
  <c r="X561" i="5" s="1"/>
  <c r="V562" i="5"/>
  <c r="V563" i="5"/>
  <c r="V564" i="5"/>
  <c r="V565" i="5"/>
  <c r="E565" i="5"/>
  <c r="X565" i="5" s="1"/>
  <c r="V566" i="5"/>
  <c r="V567" i="5"/>
  <c r="E567" i="5" s="1"/>
  <c r="X567" i="5" s="1"/>
  <c r="V568" i="5"/>
  <c r="V569" i="5"/>
  <c r="V570" i="5"/>
  <c r="E570" i="5"/>
  <c r="X570" i="5" s="1"/>
  <c r="V571" i="5"/>
  <c r="V572" i="5"/>
  <c r="E572" i="5" s="1"/>
  <c r="X572" i="5" s="1"/>
  <c r="V573" i="5"/>
  <c r="V574" i="5"/>
  <c r="V575" i="5"/>
  <c r="E575" i="5" s="1"/>
  <c r="X575" i="5" s="1"/>
  <c r="V576" i="5"/>
  <c r="V577" i="5"/>
  <c r="E577" i="5" s="1"/>
  <c r="X577" i="5" s="1"/>
  <c r="V578" i="5"/>
  <c r="E578" i="5" s="1"/>
  <c r="X578" i="5" s="1"/>
  <c r="V579" i="5"/>
  <c r="E579" i="5" s="1"/>
  <c r="X579" i="5" s="1"/>
  <c r="V580" i="5"/>
  <c r="E580" i="5"/>
  <c r="X580" i="5" s="1"/>
  <c r="V581" i="5"/>
  <c r="E581" i="5" s="1"/>
  <c r="X581" i="5" s="1"/>
  <c r="V582" i="5"/>
  <c r="V583" i="5"/>
  <c r="E583" i="5" s="1"/>
  <c r="X583" i="5" s="1"/>
  <c r="V584" i="5"/>
  <c r="V585" i="5"/>
  <c r="E585" i="5" s="1"/>
  <c r="X585" i="5" s="1"/>
  <c r="V586" i="5"/>
  <c r="V587" i="5"/>
  <c r="V588" i="5"/>
  <c r="E588" i="5" s="1"/>
  <c r="X588" i="5" s="1"/>
  <c r="V589" i="5"/>
  <c r="V590" i="5"/>
  <c r="V591" i="5"/>
  <c r="E591" i="5"/>
  <c r="X591" i="5" s="1"/>
  <c r="V592" i="5"/>
  <c r="V593" i="5"/>
  <c r="V594" i="5"/>
  <c r="V595" i="5"/>
  <c r="E595" i="5" s="1"/>
  <c r="X595" i="5" s="1"/>
  <c r="V596" i="5"/>
  <c r="E596" i="5" s="1"/>
  <c r="X596" i="5" s="1"/>
  <c r="V597" i="5"/>
  <c r="E597" i="5"/>
  <c r="X597" i="5" s="1"/>
  <c r="V598" i="5"/>
  <c r="V599" i="5"/>
  <c r="E599" i="5" s="1"/>
  <c r="X599" i="5" s="1"/>
  <c r="V600" i="5"/>
  <c r="V601" i="5"/>
  <c r="E601" i="5" s="1"/>
  <c r="X601" i="5" s="1"/>
  <c r="V602" i="5"/>
  <c r="E602" i="5" s="1"/>
  <c r="X602" i="5" s="1"/>
  <c r="V603" i="5"/>
  <c r="E603" i="5" s="1"/>
  <c r="X603" i="5" s="1"/>
  <c r="V604" i="5"/>
  <c r="V605" i="5"/>
  <c r="E605" i="5"/>
  <c r="X605" i="5" s="1"/>
  <c r="V606" i="5"/>
  <c r="V607" i="5"/>
  <c r="E607" i="5"/>
  <c r="X607" i="5" s="1"/>
  <c r="V608" i="5"/>
  <c r="E608" i="5"/>
  <c r="X608" i="5" s="1"/>
  <c r="V609" i="5"/>
  <c r="E609" i="5"/>
  <c r="X609" i="5" s="1"/>
  <c r="V610" i="5"/>
  <c r="V611" i="5"/>
  <c r="E611" i="5"/>
  <c r="X611" i="5" s="1"/>
  <c r="V612" i="5"/>
  <c r="V613" i="5"/>
  <c r="E613" i="5" s="1"/>
  <c r="X613" i="5" s="1"/>
  <c r="V614" i="5"/>
  <c r="V615" i="5"/>
  <c r="E615" i="5"/>
  <c r="X615" i="5" s="1"/>
  <c r="V616" i="5"/>
  <c r="V617" i="5"/>
  <c r="V618" i="5"/>
  <c r="V619" i="5"/>
  <c r="E619" i="5"/>
  <c r="X619" i="5" s="1"/>
  <c r="V620" i="5"/>
  <c r="V621" i="5"/>
  <c r="E621" i="5" s="1"/>
  <c r="X621" i="5" s="1"/>
  <c r="V622" i="5"/>
  <c r="V623" i="5"/>
  <c r="E623" i="5" s="1"/>
  <c r="X623" i="5" s="1"/>
  <c r="V624" i="5"/>
  <c r="V625" i="5"/>
  <c r="E625" i="5"/>
  <c r="X625" i="5" s="1"/>
  <c r="V626" i="5"/>
  <c r="V627" i="5"/>
  <c r="E627" i="5" s="1"/>
  <c r="X627" i="5" s="1"/>
  <c r="V628" i="5"/>
  <c r="V629" i="5"/>
  <c r="V630" i="5"/>
  <c r="V631" i="5"/>
  <c r="E631" i="5" s="1"/>
  <c r="X631" i="5" s="1"/>
  <c r="V632" i="5"/>
  <c r="V633" i="5"/>
  <c r="E633" i="5" s="1"/>
  <c r="X633" i="5" s="1"/>
  <c r="V634" i="5"/>
  <c r="E634" i="5" s="1"/>
  <c r="X634" i="5" s="1"/>
  <c r="V635" i="5"/>
  <c r="E635" i="5" s="1"/>
  <c r="X635" i="5" s="1"/>
  <c r="V636" i="5"/>
  <c r="V637" i="5"/>
  <c r="E637" i="5"/>
  <c r="X637" i="5" s="1"/>
  <c r="V638" i="5"/>
  <c r="V639" i="5"/>
  <c r="E639" i="5"/>
  <c r="X639" i="5" s="1"/>
  <c r="V640" i="5"/>
  <c r="E640" i="5"/>
  <c r="X640" i="5" s="1"/>
  <c r="V641" i="5"/>
  <c r="E641" i="5" s="1"/>
  <c r="X641" i="5" s="1"/>
  <c r="V642" i="5"/>
  <c r="V643" i="5"/>
  <c r="E643" i="5" s="1"/>
  <c r="X643" i="5" s="1"/>
  <c r="V644" i="5"/>
  <c r="V645" i="5"/>
  <c r="E645" i="5" s="1"/>
  <c r="X645" i="5" s="1"/>
  <c r="V646" i="5"/>
  <c r="V647" i="5"/>
  <c r="E647" i="5" s="1"/>
  <c r="X647" i="5" s="1"/>
  <c r="V648" i="5"/>
  <c r="E648" i="5" s="1"/>
  <c r="X648" i="5" s="1"/>
  <c r="V649" i="5"/>
  <c r="V650" i="5"/>
  <c r="E650" i="5" s="1"/>
  <c r="X650" i="5" s="1"/>
  <c r="V651" i="5"/>
  <c r="E651" i="5" s="1"/>
  <c r="X651" i="5" s="1"/>
  <c r="V652" i="5"/>
  <c r="V653" i="5"/>
  <c r="E653" i="5" s="1"/>
  <c r="X653" i="5" s="1"/>
  <c r="V654" i="5"/>
  <c r="V655" i="5"/>
  <c r="E655" i="5" s="1"/>
  <c r="X655" i="5" s="1"/>
  <c r="V656" i="5"/>
  <c r="V657" i="5"/>
  <c r="E657" i="5" s="1"/>
  <c r="X657" i="5" s="1"/>
  <c r="V658" i="5"/>
  <c r="V659" i="5"/>
  <c r="E659" i="5" s="1"/>
  <c r="X659" i="5" s="1"/>
  <c r="V660" i="5"/>
  <c r="V661" i="5"/>
  <c r="V662" i="5"/>
  <c r="V663" i="5"/>
  <c r="E663" i="5"/>
  <c r="X663" i="5" s="1"/>
  <c r="V664" i="5"/>
  <c r="V665" i="5"/>
  <c r="E665" i="5"/>
  <c r="X665" i="5" s="1"/>
  <c r="V666" i="5"/>
  <c r="V667" i="5"/>
  <c r="E667" i="5" s="1"/>
  <c r="X667" i="5" s="1"/>
  <c r="V668" i="5"/>
  <c r="V669" i="5"/>
  <c r="E669" i="5"/>
  <c r="X669" i="5" s="1"/>
  <c r="V670" i="5"/>
  <c r="E670" i="5" s="1"/>
  <c r="X670" i="5" s="1"/>
  <c r="V671" i="5"/>
  <c r="E671" i="5" s="1"/>
  <c r="X671" i="5" s="1"/>
  <c r="V672" i="5"/>
  <c r="V673" i="5"/>
  <c r="E673" i="5"/>
  <c r="X673" i="5" s="1"/>
  <c r="V674" i="5"/>
  <c r="V675" i="5"/>
  <c r="E675" i="5"/>
  <c r="X675" i="5" s="1"/>
  <c r="V676" i="5"/>
  <c r="V677" i="5"/>
  <c r="E677" i="5" s="1"/>
  <c r="X677" i="5" s="1"/>
  <c r="V678" i="5"/>
  <c r="V679" i="5"/>
  <c r="E679" i="5"/>
  <c r="X679" i="5" s="1"/>
  <c r="V680" i="5"/>
  <c r="V681" i="5"/>
  <c r="V682" i="5"/>
  <c r="V683" i="5"/>
  <c r="V684" i="5"/>
  <c r="E684" i="5" s="1"/>
  <c r="X684" i="5" s="1"/>
  <c r="V685" i="5"/>
  <c r="V686" i="5"/>
  <c r="V687" i="5"/>
  <c r="E687" i="5"/>
  <c r="X687" i="5" s="1"/>
  <c r="V688" i="5"/>
  <c r="E688" i="5"/>
  <c r="X688" i="5" s="1"/>
  <c r="V689" i="5"/>
  <c r="V690" i="5"/>
  <c r="V691" i="5"/>
  <c r="V692" i="5"/>
  <c r="V693" i="5"/>
  <c r="V694" i="5"/>
  <c r="V695" i="5"/>
  <c r="E695" i="5" s="1"/>
  <c r="X695" i="5" s="1"/>
  <c r="V696" i="5"/>
  <c r="V697" i="5"/>
  <c r="V698" i="5"/>
  <c r="V699" i="5"/>
  <c r="V700" i="5"/>
  <c r="V701" i="5"/>
  <c r="V702" i="5"/>
  <c r="V703" i="5"/>
  <c r="E703" i="5" s="1"/>
  <c r="X703" i="5" s="1"/>
  <c r="V704" i="5"/>
  <c r="V705" i="5"/>
  <c r="V706" i="5"/>
  <c r="E706" i="5" s="1"/>
  <c r="X706" i="5" s="1"/>
  <c r="V707" i="5"/>
  <c r="V708" i="5"/>
  <c r="E708" i="5" s="1"/>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s="1"/>
  <c r="X742" i="5" s="1"/>
  <c r="V743" i="5"/>
  <c r="V744" i="5"/>
  <c r="V745" i="5"/>
  <c r="V746" i="5"/>
  <c r="V747" i="5"/>
  <c r="V748" i="5"/>
  <c r="V749" i="5"/>
  <c r="E749" i="5"/>
  <c r="X749" i="5" s="1"/>
  <c r="V750" i="5"/>
  <c r="V751" i="5"/>
  <c r="V752" i="5"/>
  <c r="V753" i="5"/>
  <c r="V754" i="5"/>
  <c r="E754" i="5" s="1"/>
  <c r="X754" i="5" s="1"/>
  <c r="V755" i="5"/>
  <c r="V756" i="5"/>
  <c r="V757" i="5"/>
  <c r="V758" i="5"/>
  <c r="V759" i="5"/>
  <c r="V760" i="5"/>
  <c r="V761" i="5"/>
  <c r="V762" i="5"/>
  <c r="E762" i="5" s="1"/>
  <c r="X762" i="5" s="1"/>
  <c r="V763" i="5"/>
  <c r="V764" i="5"/>
  <c r="V765" i="5"/>
  <c r="V766" i="5"/>
  <c r="V767" i="5"/>
  <c r="V768" i="5"/>
  <c r="V769" i="5"/>
  <c r="V770" i="5"/>
  <c r="V771" i="5"/>
  <c r="V772" i="5"/>
  <c r="G772" i="5" s="1"/>
  <c r="V773" i="5"/>
  <c r="V774" i="5"/>
  <c r="G774" i="5" s="1"/>
  <c r="V775" i="5"/>
  <c r="E775" i="5" s="1"/>
  <c r="X775" i="5" s="1"/>
  <c r="V776" i="5"/>
  <c r="V777" i="5"/>
  <c r="V778" i="5"/>
  <c r="V779" i="5"/>
  <c r="V780" i="5"/>
  <c r="V781" i="5"/>
  <c r="V782" i="5"/>
  <c r="G782" i="5" s="1"/>
  <c r="V783" i="5"/>
  <c r="V784" i="5"/>
  <c r="G784" i="5" s="1"/>
  <c r="V785" i="5"/>
  <c r="G785" i="5" s="1"/>
  <c r="V786" i="5"/>
  <c r="G786" i="5" s="1"/>
  <c r="V787" i="5"/>
  <c r="G787" i="5" s="1"/>
  <c r="V788" i="5"/>
  <c r="V789" i="5"/>
  <c r="G789" i="5" s="1"/>
  <c r="V790" i="5"/>
  <c r="V791" i="5"/>
  <c r="V792" i="5"/>
  <c r="V793" i="5"/>
  <c r="V794" i="5"/>
  <c r="E794" i="5"/>
  <c r="X794" i="5" s="1"/>
  <c r="V795" i="5"/>
  <c r="E795" i="5"/>
  <c r="X795" i="5" s="1"/>
  <c r="V796" i="5"/>
  <c r="G796" i="5" s="1"/>
  <c r="V797" i="5"/>
  <c r="V798" i="5"/>
  <c r="G798" i="5" s="1"/>
  <c r="V799" i="5"/>
  <c r="E799" i="5" s="1"/>
  <c r="V800" i="5"/>
  <c r="G800" i="5" s="1"/>
  <c r="V801" i="5"/>
  <c r="G801" i="5" s="1"/>
  <c r="V802" i="5"/>
  <c r="V803" i="5"/>
  <c r="G803" i="5" s="1"/>
  <c r="V804" i="5"/>
  <c r="V805" i="5"/>
  <c r="G805" i="5" s="1"/>
  <c r="V806" i="5"/>
  <c r="V807" i="5"/>
  <c r="V808" i="5"/>
  <c r="E808" i="5"/>
  <c r="X808" i="5" s="1"/>
  <c r="V809" i="5"/>
  <c r="V810" i="5"/>
  <c r="V811" i="5"/>
  <c r="E811" i="5" s="1"/>
  <c r="X811" i="5" s="1"/>
  <c r="V812" i="5"/>
  <c r="G812" i="5" s="1"/>
  <c r="V813" i="5"/>
  <c r="R813" i="5" s="1"/>
  <c r="V814" i="5"/>
  <c r="V815" i="5"/>
  <c r="G815" i="5" s="1"/>
  <c r="V816" i="5"/>
  <c r="V817" i="5"/>
  <c r="V818" i="5"/>
  <c r="V819" i="5"/>
  <c r="V820" i="5"/>
  <c r="V821" i="5"/>
  <c r="V822" i="5"/>
  <c r="E822" i="5"/>
  <c r="X822" i="5" s="1"/>
  <c r="V823" i="5"/>
  <c r="E823" i="5" s="1"/>
  <c r="X823" i="5" s="1"/>
  <c r="V824" i="5"/>
  <c r="V825" i="5"/>
  <c r="V826" i="5"/>
  <c r="E826" i="5"/>
  <c r="X826" i="5" s="1"/>
  <c r="V827" i="5"/>
  <c r="V828" i="5"/>
  <c r="V829" i="5"/>
  <c r="V830" i="5"/>
  <c r="G830" i="5" s="1"/>
  <c r="V831" i="5"/>
  <c r="V832" i="5"/>
  <c r="V833" i="5"/>
  <c r="E833" i="5"/>
  <c r="X833" i="5" s="1"/>
  <c r="V834" i="5"/>
  <c r="V835" i="5"/>
  <c r="V836" i="5"/>
  <c r="E836" i="5" s="1"/>
  <c r="X836" i="5" s="1"/>
  <c r="V837" i="5"/>
  <c r="G837" i="5" s="1"/>
  <c r="E837" i="5"/>
  <c r="X837" i="5" s="1"/>
  <c r="V838" i="5"/>
  <c r="V839" i="5"/>
  <c r="V840" i="5"/>
  <c r="E840" i="5" s="1"/>
  <c r="X840" i="5" s="1"/>
  <c r="V841" i="5"/>
  <c r="G841" i="5" s="1"/>
  <c r="V842" i="5"/>
  <c r="V843" i="5"/>
  <c r="V844" i="5"/>
  <c r="V845" i="5"/>
  <c r="E845" i="5"/>
  <c r="X845" i="5" s="1"/>
  <c r="V846" i="5"/>
  <c r="G846" i="5" s="1"/>
  <c r="V847" i="5"/>
  <c r="E847" i="5"/>
  <c r="X847" i="5" s="1"/>
  <c r="V848" i="5"/>
  <c r="G848" i="5" s="1"/>
  <c r="V849" i="5"/>
  <c r="V850" i="5"/>
  <c r="G850" i="5" s="1"/>
  <c r="V851" i="5"/>
  <c r="V852" i="5"/>
  <c r="V853" i="5"/>
  <c r="E853" i="5"/>
  <c r="X853" i="5" s="1"/>
  <c r="V854" i="5"/>
  <c r="E854" i="5" s="1"/>
  <c r="X854" i="5" s="1"/>
  <c r="V855" i="5"/>
  <c r="V856" i="5"/>
  <c r="V857" i="5"/>
  <c r="V858" i="5"/>
  <c r="E858" i="5"/>
  <c r="X858" i="5" s="1"/>
  <c r="V859" i="5"/>
  <c r="E859" i="5"/>
  <c r="X859" i="5" s="1"/>
  <c r="V860" i="5"/>
  <c r="G860" i="5" s="1"/>
  <c r="V861" i="5"/>
  <c r="V862" i="5"/>
  <c r="V863" i="5"/>
  <c r="E863" i="5"/>
  <c r="X863" i="5" s="1"/>
  <c r="V864" i="5"/>
  <c r="V865" i="5"/>
  <c r="V866" i="5"/>
  <c r="E866" i="5" s="1"/>
  <c r="X866" i="5" s="1"/>
  <c r="V867" i="5"/>
  <c r="V868" i="5"/>
  <c r="E868" i="5" s="1"/>
  <c r="X868" i="5" s="1"/>
  <c r="V869" i="5"/>
  <c r="V870" i="5"/>
  <c r="E870" i="5" s="1"/>
  <c r="X870" i="5" s="1"/>
  <c r="V871" i="5"/>
  <c r="E871" i="5"/>
  <c r="X871" i="5" s="1"/>
  <c r="V872" i="5"/>
  <c r="V873" i="5"/>
  <c r="V874" i="5"/>
  <c r="E874" i="5"/>
  <c r="X874" i="5" s="1"/>
  <c r="V875" i="5"/>
  <c r="E875" i="5"/>
  <c r="X875" i="5" s="1"/>
  <c r="V876" i="5"/>
  <c r="V877" i="5"/>
  <c r="V878" i="5"/>
  <c r="V879" i="5"/>
  <c r="E879" i="5" s="1"/>
  <c r="X879" i="5" s="1"/>
  <c r="V880" i="5"/>
  <c r="V881" i="5"/>
  <c r="G881" i="5" s="1"/>
  <c r="V882" i="5"/>
  <c r="E882" i="5"/>
  <c r="X882" i="5" s="1"/>
  <c r="V883" i="5"/>
  <c r="E883" i="5" s="1"/>
  <c r="X883" i="5" s="1"/>
  <c r="V884" i="5"/>
  <c r="V885" i="5"/>
  <c r="G885" i="5" s="1"/>
  <c r="V886" i="5"/>
  <c r="V887" i="5"/>
  <c r="E887" i="5" s="1"/>
  <c r="X887" i="5" s="1"/>
  <c r="V888" i="5"/>
  <c r="E888" i="5" s="1"/>
  <c r="X888" i="5" s="1"/>
  <c r="V889" i="5"/>
  <c r="V890" i="5"/>
  <c r="V891" i="5"/>
  <c r="V892" i="5"/>
  <c r="E892" i="5" s="1"/>
  <c r="X892" i="5" s="1"/>
  <c r="V893" i="5"/>
  <c r="V894" i="5"/>
  <c r="V895" i="5"/>
  <c r="V896" i="5"/>
  <c r="V897" i="5"/>
  <c r="G897" i="5" s="1"/>
  <c r="V898" i="5"/>
  <c r="V899" i="5"/>
  <c r="G899" i="5" s="1"/>
  <c r="V900" i="5"/>
  <c r="E900" i="5"/>
  <c r="X900" i="5" s="1"/>
  <c r="V901" i="5"/>
  <c r="V902" i="5"/>
  <c r="V903" i="5"/>
  <c r="V904" i="5"/>
  <c r="V905" i="5"/>
  <c r="V906" i="5"/>
  <c r="V907" i="5"/>
  <c r="E907" i="5"/>
  <c r="X907" i="5" s="1"/>
  <c r="V908" i="5"/>
  <c r="V909" i="5"/>
  <c r="V910" i="5"/>
  <c r="V911" i="5"/>
  <c r="V912" i="5"/>
  <c r="V913" i="5"/>
  <c r="V914" i="5"/>
  <c r="E914" i="5"/>
  <c r="X914" i="5" s="1"/>
  <c r="V915" i="5"/>
  <c r="E915" i="5"/>
  <c r="X915" i="5" s="1"/>
  <c r="V916" i="5"/>
  <c r="E916" i="5"/>
  <c r="X916" i="5" s="1"/>
  <c r="V917" i="5"/>
  <c r="V918" i="5"/>
  <c r="E918" i="5" s="1"/>
  <c r="X918" i="5" s="1"/>
  <c r="V919" i="5"/>
  <c r="V920" i="5"/>
  <c r="V921" i="5"/>
  <c r="V922" i="5"/>
  <c r="G922" i="5" s="1"/>
  <c r="V923" i="5"/>
  <c r="E923" i="5"/>
  <c r="X923" i="5" s="1"/>
  <c r="V924" i="5"/>
  <c r="V925" i="5"/>
  <c r="V926" i="5"/>
  <c r="V927" i="5"/>
  <c r="E927" i="5"/>
  <c r="X927" i="5" s="1"/>
  <c r="V928" i="5"/>
  <c r="E928" i="5"/>
  <c r="X928" i="5" s="1"/>
  <c r="V929" i="5"/>
  <c r="V930" i="5"/>
  <c r="E930" i="5" s="1"/>
  <c r="X930" i="5" s="1"/>
  <c r="V931" i="5"/>
  <c r="E931" i="5"/>
  <c r="X931" i="5" s="1"/>
  <c r="V932" i="5"/>
  <c r="E932" i="5"/>
  <c r="X932" i="5" s="1"/>
  <c r="V933" i="5"/>
  <c r="V934" i="5"/>
  <c r="V935" i="5"/>
  <c r="V936" i="5"/>
  <c r="V937" i="5"/>
  <c r="V938" i="5"/>
  <c r="V939" i="5"/>
  <c r="V940" i="5"/>
  <c r="V941" i="5"/>
  <c r="V942" i="5"/>
  <c r="V943" i="5"/>
  <c r="V944" i="5"/>
  <c r="V945" i="5"/>
  <c r="V946" i="5"/>
  <c r="G946" i="5" s="1"/>
  <c r="V947" i="5"/>
  <c r="E947" i="5"/>
  <c r="X947" i="5" s="1"/>
  <c r="V948" i="5"/>
  <c r="V949" i="5"/>
  <c r="V950" i="5"/>
  <c r="V951" i="5"/>
  <c r="V952" i="5"/>
  <c r="E952" i="5"/>
  <c r="X952" i="5" s="1"/>
  <c r="V953" i="5"/>
  <c r="V954" i="5"/>
  <c r="V955" i="5"/>
  <c r="V956" i="5"/>
  <c r="E956" i="5"/>
  <c r="X956" i="5" s="1"/>
  <c r="V957" i="5"/>
  <c r="V958" i="5"/>
  <c r="V959" i="5"/>
  <c r="G959" i="5" s="1"/>
  <c r="V960" i="5"/>
  <c r="E960" i="5"/>
  <c r="X960" i="5" s="1"/>
  <c r="V961" i="5"/>
  <c r="V962" i="5"/>
  <c r="V963" i="5"/>
  <c r="V964" i="5"/>
  <c r="E964" i="5" s="1"/>
  <c r="X964" i="5" s="1"/>
  <c r="V965" i="5"/>
  <c r="V966" i="5"/>
  <c r="V967" i="5"/>
  <c r="V968" i="5"/>
  <c r="E968" i="5"/>
  <c r="X968" i="5" s="1"/>
  <c r="V969" i="5"/>
  <c r="V970" i="5"/>
  <c r="V971" i="5"/>
  <c r="V972" i="5"/>
  <c r="E972" i="5"/>
  <c r="X972" i="5" s="1"/>
  <c r="V973" i="5"/>
  <c r="V974" i="5"/>
  <c r="V975" i="5"/>
  <c r="V976" i="5"/>
  <c r="E976" i="5" s="1"/>
  <c r="X976" i="5" s="1"/>
  <c r="V977" i="5"/>
  <c r="V978" i="5"/>
  <c r="G978" i="5" s="1"/>
  <c r="V979" i="5"/>
  <c r="E979" i="5"/>
  <c r="X979" i="5" s="1"/>
  <c r="V980" i="5"/>
  <c r="E980" i="5"/>
  <c r="X980" i="5" s="1"/>
  <c r="V981" i="5"/>
  <c r="V982" i="5"/>
  <c r="V983" i="5"/>
  <c r="V984" i="5"/>
  <c r="V985" i="5"/>
  <c r="E985" i="5"/>
  <c r="X985" i="5" s="1"/>
  <c r="V986" i="5"/>
  <c r="E986" i="5" s="1"/>
  <c r="X986" i="5" s="1"/>
  <c r="V987" i="5"/>
  <c r="E987" i="5"/>
  <c r="X987" i="5" s="1"/>
  <c r="V988" i="5"/>
  <c r="E988" i="5"/>
  <c r="X988" i="5" s="1"/>
  <c r="V989" i="5"/>
  <c r="E989" i="5"/>
  <c r="X989" i="5" s="1"/>
  <c r="V990" i="5"/>
  <c r="V991" i="5"/>
  <c r="V992" i="5"/>
  <c r="V993" i="5"/>
  <c r="V994" i="5"/>
  <c r="V995" i="5"/>
  <c r="V996" i="5"/>
  <c r="E996" i="5" s="1"/>
  <c r="X996" i="5" s="1"/>
  <c r="V997" i="5"/>
  <c r="V998" i="5"/>
  <c r="V999" i="5"/>
  <c r="V1000" i="5"/>
  <c r="V1001" i="5"/>
  <c r="V1002" i="5"/>
  <c r="G1002" i="5" s="1"/>
  <c r="V1003" i="5"/>
  <c r="R1003" i="5" s="1"/>
  <c r="V1004" i="5"/>
  <c r="E1004" i="5"/>
  <c r="X1004" i="5" s="1"/>
  <c r="V1005" i="5"/>
  <c r="V1006" i="5"/>
  <c r="G1006" i="5" s="1"/>
  <c r="V1007" i="5"/>
  <c r="V1008" i="5"/>
  <c r="E1008" i="5"/>
  <c r="X1008" i="5" s="1"/>
  <c r="V1009" i="5"/>
  <c r="V1010" i="5"/>
  <c r="V1011" i="5"/>
  <c r="V1012" i="5"/>
  <c r="E1012" i="5" s="1"/>
  <c r="X1012" i="5" s="1"/>
  <c r="V1013" i="5"/>
  <c r="G1013" i="5" s="1"/>
  <c r="V1014" i="5"/>
  <c r="G1014" i="5" s="1"/>
  <c r="V1015" i="5"/>
  <c r="E1015" i="5"/>
  <c r="X1015"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3" i="5"/>
  <c r="G775" i="5"/>
  <c r="G776" i="5"/>
  <c r="G777" i="5"/>
  <c r="G778" i="5"/>
  <c r="G779" i="5"/>
  <c r="G780" i="5"/>
  <c r="G781" i="5"/>
  <c r="G783" i="5"/>
  <c r="G788" i="5"/>
  <c r="G790" i="5"/>
  <c r="G791" i="5"/>
  <c r="G792" i="5"/>
  <c r="G793" i="5"/>
  <c r="G794" i="5"/>
  <c r="G795" i="5"/>
  <c r="G797" i="5"/>
  <c r="G802" i="5"/>
  <c r="G804" i="5"/>
  <c r="G806" i="5"/>
  <c r="G807" i="5"/>
  <c r="G808" i="5"/>
  <c r="G809" i="5"/>
  <c r="G810" i="5"/>
  <c r="G811" i="5"/>
  <c r="G816" i="5"/>
  <c r="G819" i="5"/>
  <c r="G820" i="5"/>
  <c r="G821" i="5"/>
  <c r="G822" i="5"/>
  <c r="G823" i="5"/>
  <c r="G824" i="5"/>
  <c r="G827" i="5"/>
  <c r="G829" i="5"/>
  <c r="G831" i="5"/>
  <c r="G832" i="5"/>
  <c r="G833" i="5"/>
  <c r="G834" i="5"/>
  <c r="G835" i="5"/>
  <c r="G836" i="5"/>
  <c r="G842" i="5"/>
  <c r="G843" i="5"/>
  <c r="G844" i="5"/>
  <c r="G845" i="5"/>
  <c r="G847" i="5"/>
  <c r="G851" i="5"/>
  <c r="G853" i="5"/>
  <c r="G854" i="5"/>
  <c r="G855" i="5"/>
  <c r="G856" i="5"/>
  <c r="G857" i="5"/>
  <c r="G858" i="5"/>
  <c r="G859" i="5"/>
  <c r="G861" i="5"/>
  <c r="G863" i="5"/>
  <c r="G864" i="5"/>
  <c r="G866" i="5"/>
  <c r="G867" i="5"/>
  <c r="G868" i="5"/>
  <c r="G869" i="5"/>
  <c r="G870" i="5"/>
  <c r="G871" i="5"/>
  <c r="G872" i="5"/>
  <c r="G873" i="5"/>
  <c r="G874" i="5"/>
  <c r="G875" i="5"/>
  <c r="G876" i="5"/>
  <c r="G877" i="5"/>
  <c r="G878" i="5"/>
  <c r="G879" i="5"/>
  <c r="G880" i="5"/>
  <c r="G882" i="5"/>
  <c r="G886" i="5"/>
  <c r="G887" i="5"/>
  <c r="G888" i="5"/>
  <c r="G889" i="5"/>
  <c r="G890" i="5"/>
  <c r="G891" i="5"/>
  <c r="G893" i="5"/>
  <c r="G896" i="5"/>
  <c r="G898" i="5"/>
  <c r="G900" i="5"/>
  <c r="G901" i="5"/>
  <c r="G902" i="5"/>
  <c r="G903" i="5"/>
  <c r="G904" i="5"/>
  <c r="G905" i="5"/>
  <c r="G906" i="5"/>
  <c r="G907" i="5"/>
  <c r="G909" i="5"/>
  <c r="G910" i="5"/>
  <c r="G913" i="5"/>
  <c r="G914" i="5"/>
  <c r="G915" i="5"/>
  <c r="G916" i="5"/>
  <c r="G919" i="5"/>
  <c r="G920" i="5"/>
  <c r="G921" i="5"/>
  <c r="G923" i="5"/>
  <c r="G924" i="5"/>
  <c r="G925" i="5"/>
  <c r="G926" i="5"/>
  <c r="G927" i="5"/>
  <c r="G928" i="5"/>
  <c r="G931" i="5"/>
  <c r="G932" i="5"/>
  <c r="G933" i="5"/>
  <c r="G934" i="5"/>
  <c r="G935" i="5"/>
  <c r="G936" i="5"/>
  <c r="G937" i="5"/>
  <c r="G938" i="5"/>
  <c r="G939" i="5"/>
  <c r="G940" i="5"/>
  <c r="G941" i="5"/>
  <c r="G945" i="5"/>
  <c r="G947" i="5"/>
  <c r="G948" i="5"/>
  <c r="G949" i="5"/>
  <c r="G950" i="5"/>
  <c r="G951" i="5"/>
  <c r="G952" i="5"/>
  <c r="G953" i="5"/>
  <c r="G954" i="5"/>
  <c r="G955" i="5"/>
  <c r="G958" i="5"/>
  <c r="G960" i="5"/>
  <c r="G961" i="5"/>
  <c r="G962" i="5"/>
  <c r="G963" i="5"/>
  <c r="G964" i="5"/>
  <c r="G965" i="5"/>
  <c r="G966" i="5"/>
  <c r="G967" i="5"/>
  <c r="G968" i="5"/>
  <c r="G969" i="5"/>
  <c r="G972" i="5"/>
  <c r="G973" i="5"/>
  <c r="G974" i="5"/>
  <c r="G975" i="5"/>
  <c r="G976" i="5"/>
  <c r="G977" i="5"/>
  <c r="G979" i="5"/>
  <c r="G982" i="5"/>
  <c r="G985" i="5"/>
  <c r="G986" i="5"/>
  <c r="G987" i="5"/>
  <c r="G988" i="5"/>
  <c r="G989" i="5"/>
  <c r="G991" i="5"/>
  <c r="G994" i="5"/>
  <c r="G995" i="5"/>
  <c r="G996" i="5"/>
  <c r="G997" i="5"/>
  <c r="G998" i="5"/>
  <c r="G999" i="5"/>
  <c r="G1000" i="5"/>
  <c r="G1001" i="5"/>
  <c r="G1003" i="5"/>
  <c r="G1004" i="5"/>
  <c r="G1005" i="5"/>
  <c r="G1007" i="5"/>
  <c r="G1008" i="5"/>
  <c r="G1009" i="5"/>
  <c r="G1010" i="5"/>
  <c r="G1011" i="5"/>
  <c r="G1012" i="5"/>
  <c r="G1015" i="5"/>
  <c r="J5" i="8"/>
  <c r="K5" i="8"/>
  <c r="B10" i="6"/>
  <c r="G10" i="6" s="1"/>
  <c r="H10" i="6" s="1"/>
  <c r="D10" i="6" s="1"/>
  <c r="B9" i="6"/>
  <c r="G9" i="6" s="1"/>
  <c r="H9" i="6" s="1"/>
  <c r="D9" i="6" s="1"/>
  <c r="B63" i="6"/>
  <c r="G63" i="6"/>
  <c r="B62" i="6"/>
  <c r="G62" i="6"/>
  <c r="B60" i="6"/>
  <c r="G60" i="6" s="1"/>
  <c r="B59" i="6"/>
  <c r="G59" i="6" s="1"/>
  <c r="B58" i="6"/>
  <c r="G58" i="6" s="1"/>
  <c r="B57" i="6"/>
  <c r="G57" i="6" s="1"/>
  <c r="B56" i="6"/>
  <c r="G56" i="6" s="1"/>
  <c r="B55" i="6"/>
  <c r="G55" i="6"/>
  <c r="B54" i="6"/>
  <c r="G54" i="6" s="1"/>
  <c r="B17" i="6"/>
  <c r="B37" i="6" s="1"/>
  <c r="G37" i="6" s="1"/>
  <c r="B16" i="6"/>
  <c r="G16" i="6" s="1"/>
  <c r="H16" i="6" s="1"/>
  <c r="D16" i="6" s="1"/>
  <c r="B15" i="6"/>
  <c r="B25" i="6" s="1"/>
  <c r="G25" i="6" s="1"/>
  <c r="H25" i="6" s="1"/>
  <c r="D25" i="6" s="1"/>
  <c r="B14" i="6"/>
  <c r="B19" i="6" s="1"/>
  <c r="G14" i="6"/>
  <c r="H14" i="6" s="1"/>
  <c r="D14" i="6" s="1"/>
  <c r="H13" i="6"/>
  <c r="B12" i="6"/>
  <c r="G12" i="6"/>
  <c r="H12" i="6"/>
  <c r="D12" i="6"/>
  <c r="B11" i="6"/>
  <c r="G11" i="6" s="1"/>
  <c r="H11" i="6" s="1"/>
  <c r="D11" i="6" s="1"/>
  <c r="B8" i="6"/>
  <c r="G8" i="6" s="1"/>
  <c r="H8" i="6" s="1"/>
  <c r="D8" i="6" s="1"/>
  <c r="B7" i="6"/>
  <c r="G7" i="6" s="1"/>
  <c r="H7" i="6" s="1"/>
  <c r="D7" i="6" s="1"/>
  <c r="B6" i="6"/>
  <c r="G6" i="6" s="1"/>
  <c r="B5" i="6"/>
  <c r="F64" i="6" s="1"/>
  <c r="F6" i="6"/>
  <c r="B4" i="6"/>
  <c r="G4" i="6" s="1"/>
  <c r="H4" i="6" s="1"/>
  <c r="D4" i="6" s="1"/>
  <c r="S2492" i="5"/>
  <c r="B90" i="4"/>
  <c r="H67" i="4"/>
  <c r="P47" i="4"/>
  <c r="P46" i="4"/>
  <c r="B46" i="4" s="1"/>
  <c r="A31" i="6" s="1"/>
  <c r="P45" i="4"/>
  <c r="B45" i="4" s="1"/>
  <c r="A30" i="6" s="1"/>
  <c r="P44" i="4"/>
  <c r="B44" i="4" s="1"/>
  <c r="A29" i="6" s="1"/>
  <c r="P43" i="4"/>
  <c r="Q43" i="4" s="1"/>
  <c r="P41" i="4"/>
  <c r="B41" i="4" s="1"/>
  <c r="P40" i="4"/>
  <c r="P39" i="4"/>
  <c r="P38" i="4"/>
  <c r="P37" i="4"/>
  <c r="Q37" i="4" s="1"/>
  <c r="P35" i="4"/>
  <c r="P34" i="4"/>
  <c r="P33" i="4"/>
  <c r="P32" i="4"/>
  <c r="P31" i="4"/>
  <c r="Q31" i="4" s="1"/>
  <c r="P29" i="4"/>
  <c r="P28" i="4"/>
  <c r="P27" i="4"/>
  <c r="B27" i="4" s="1"/>
  <c r="A15" i="6" s="1"/>
  <c r="P26" i="4"/>
  <c r="B26" i="4" s="1"/>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B22" i="6"/>
  <c r="F27" i="6" s="1"/>
  <c r="G17" i="6"/>
  <c r="H17" i="6"/>
  <c r="D17" i="6" s="1"/>
  <c r="G15" i="6"/>
  <c r="H15" i="6" s="1"/>
  <c r="B20" i="6"/>
  <c r="G20" i="6" s="1"/>
  <c r="F25" i="6"/>
  <c r="F30" i="6" s="1"/>
  <c r="A38" i="2"/>
  <c r="J4" i="5"/>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43" i="4" s="1"/>
  <c r="A4" i="5"/>
  <c r="I4" i="5"/>
  <c r="I14" i="6"/>
  <c r="I15" i="6"/>
  <c r="I16" i="6"/>
  <c r="I17" i="6"/>
  <c r="J24" i="6"/>
  <c r="I25" i="6"/>
  <c r="J36" i="6"/>
  <c r="I37" i="6"/>
  <c r="J44" i="6"/>
  <c r="I45" i="6"/>
  <c r="J52" i="6"/>
  <c r="J62" i="6"/>
  <c r="I63"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J463" i="5"/>
  <c r="H463" i="5"/>
  <c r="R262" i="5"/>
  <c r="I463" i="5"/>
  <c r="R574" i="5"/>
  <c r="H297" i="5"/>
  <c r="F91" i="5"/>
  <c r="R746" i="5"/>
  <c r="F262" i="5"/>
  <c r="F767" i="5"/>
  <c r="H746" i="5"/>
  <c r="H262" i="5"/>
  <c r="H562" i="5"/>
  <c r="F463" i="5"/>
  <c r="H574" i="5"/>
  <c r="I562" i="5"/>
  <c r="I574" i="5"/>
  <c r="J562" i="5"/>
  <c r="J297" i="5"/>
  <c r="I262" i="5"/>
  <c r="F562" i="5"/>
  <c r="I103" i="5"/>
  <c r="J574" i="5"/>
  <c r="H576" i="5"/>
  <c r="F696" i="5"/>
  <c r="I644" i="5"/>
  <c r="H403" i="5"/>
  <c r="J403" i="5"/>
  <c r="F717" i="5"/>
  <c r="R775" i="5"/>
  <c r="R403" i="5"/>
  <c r="F775" i="5"/>
  <c r="H775" i="5"/>
  <c r="J391" i="5"/>
  <c r="F942"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314" i="5"/>
  <c r="R883" i="5"/>
  <c r="H942" i="5"/>
  <c r="I720" i="5"/>
  <c r="H391" i="5"/>
  <c r="J720" i="5"/>
  <c r="I942" i="5"/>
  <c r="H767" i="5"/>
  <c r="J680" i="5"/>
  <c r="H720" i="5"/>
  <c r="I680" i="5"/>
  <c r="R391" i="5"/>
  <c r="I767" i="5"/>
  <c r="R720" i="5"/>
  <c r="J767" i="5"/>
  <c r="H600" i="5"/>
  <c r="J644" i="5"/>
  <c r="H680" i="5"/>
  <c r="F680" i="5"/>
  <c r="H869" i="5"/>
  <c r="R754" i="5"/>
  <c r="J439" i="5"/>
  <c r="J411" i="5"/>
  <c r="J293" i="5"/>
  <c r="H277" i="5"/>
  <c r="R979"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F749" i="5"/>
  <c r="J717" i="5"/>
  <c r="H640" i="5"/>
  <c r="H588" i="5"/>
  <c r="R435" i="5"/>
  <c r="H431" i="5"/>
  <c r="I281" i="5"/>
  <c r="I189" i="5"/>
  <c r="H556" i="5"/>
  <c r="R794" i="5"/>
  <c r="I634" i="5"/>
  <c r="H670" i="5"/>
  <c r="F243" i="5"/>
  <c r="F592" i="5"/>
  <c r="R592" i="5"/>
  <c r="F867" i="5"/>
  <c r="J303" i="5"/>
  <c r="H243" i="5"/>
  <c r="H634" i="5"/>
  <c r="R423" i="5"/>
  <c r="J423" i="5"/>
  <c r="R303" i="5"/>
  <c r="F330" i="5"/>
  <c r="H379" i="5"/>
  <c r="J330" i="5"/>
  <c r="F71" i="5"/>
  <c r="R71" i="5"/>
  <c r="I817" i="5"/>
  <c r="I330" i="5"/>
  <c r="J379" i="5"/>
  <c r="I303" i="5"/>
  <c r="H20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I443" i="5"/>
  <c r="F443" i="5"/>
  <c r="H163" i="5"/>
  <c r="R163" i="5"/>
  <c r="J163" i="5"/>
  <c r="I163" i="5"/>
  <c r="F163" i="5"/>
  <c r="I290" i="5"/>
  <c r="J888" i="5"/>
  <c r="H888" i="5"/>
  <c r="H979" i="5"/>
  <c r="F979" i="5"/>
  <c r="J979" i="5"/>
  <c r="H774" i="5"/>
  <c r="F774" i="5"/>
  <c r="I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H750" i="5"/>
  <c r="I750" i="5"/>
  <c r="J750" i="5"/>
  <c r="F750"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H766" i="5"/>
  <c r="J766" i="5"/>
  <c r="I766" i="5"/>
  <c r="F766" i="5"/>
  <c r="H496" i="5"/>
  <c r="F496" i="5"/>
  <c r="R496" i="5"/>
  <c r="J496" i="5"/>
  <c r="H303" i="5"/>
  <c r="I431" i="5"/>
  <c r="F431" i="5"/>
  <c r="I427" i="5"/>
  <c r="F427" i="5"/>
  <c r="B52" i="6"/>
  <c r="G52" i="6"/>
  <c r="B50" i="6"/>
  <c r="G50" i="6" s="1"/>
  <c r="B47" i="6"/>
  <c r="G47" i="6"/>
  <c r="H992" i="5"/>
  <c r="F992" i="5"/>
  <c r="J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H1012" i="5"/>
  <c r="F1012" i="5"/>
  <c r="R1012" i="5"/>
  <c r="J1012" i="5"/>
  <c r="I1012" i="5"/>
  <c r="R911" i="5"/>
  <c r="H911" i="5"/>
  <c r="R900" i="5"/>
  <c r="I900" i="5"/>
  <c r="F900" i="5"/>
  <c r="J900" i="5"/>
  <c r="H900" i="5"/>
  <c r="H1004" i="5"/>
  <c r="F1004" i="5"/>
  <c r="R1004" i="5"/>
  <c r="J1004" i="5"/>
  <c r="I1004"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I884" i="5"/>
  <c r="F884" i="5"/>
  <c r="J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H989" i="5"/>
  <c r="R866" i="5"/>
  <c r="I866" i="5"/>
  <c r="H866" i="5"/>
  <c r="F866" i="5"/>
  <c r="J866" i="5"/>
  <c r="R859" i="5"/>
  <c r="I859" i="5"/>
  <c r="J859" i="5"/>
  <c r="H859" i="5"/>
  <c r="F859" i="5"/>
  <c r="H980" i="5"/>
  <c r="F980" i="5"/>
  <c r="J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R871" i="5"/>
  <c r="I871" i="5"/>
  <c r="H871" i="5"/>
  <c r="F871" i="5"/>
  <c r="J871" i="5"/>
  <c r="R874" i="5"/>
  <c r="I874" i="5"/>
  <c r="H874" i="5"/>
  <c r="J874" i="5"/>
  <c r="F874" i="5"/>
  <c r="F853" i="5"/>
  <c r="R853" i="5"/>
  <c r="I853" i="5"/>
  <c r="J853" i="5"/>
  <c r="H853" i="5"/>
  <c r="R818" i="5"/>
  <c r="J818" i="5"/>
  <c r="I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F845" i="5"/>
  <c r="R845" i="5"/>
  <c r="I845" i="5"/>
  <c r="J845" i="5"/>
  <c r="H845" i="5"/>
  <c r="J811" i="5"/>
  <c r="R811" i="5"/>
  <c r="I811" i="5"/>
  <c r="H811" i="5"/>
  <c r="F811" i="5"/>
  <c r="J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I27" i="5"/>
  <c r="E27" i="5"/>
  <c r="X27" i="5" s="1"/>
  <c r="F43" i="5"/>
  <c r="E43" i="5"/>
  <c r="X43" i="5" s="1"/>
  <c r="H87" i="5"/>
  <c r="E87" i="5"/>
  <c r="X87" i="5" s="1"/>
  <c r="F103" i="5"/>
  <c r="E103" i="5"/>
  <c r="X103" i="5" s="1"/>
  <c r="I175" i="5"/>
  <c r="E175" i="5"/>
  <c r="X175" i="5" s="1"/>
  <c r="I19" i="5"/>
  <c r="E19" i="5"/>
  <c r="X19" i="5" s="1"/>
  <c r="H115" i="5"/>
  <c r="E115" i="5"/>
  <c r="X115" i="5" s="1"/>
  <c r="AB83"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X7" i="5"/>
  <c r="R8" i="5"/>
  <c r="X8" i="5"/>
  <c r="V209" i="5"/>
  <c r="G209" i="5" s="1"/>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R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AB7" i="5"/>
  <c r="AB8" i="5"/>
  <c r="AB9" i="5"/>
  <c r="AB10" i="5"/>
  <c r="S10" i="5"/>
  <c r="AB11" i="5"/>
  <c r="AB12" i="5"/>
  <c r="S12"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J1086" i="5"/>
  <c r="I1086" i="5"/>
  <c r="H1086" i="5"/>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G1144" i="5" s="1"/>
  <c r="F1145" i="5"/>
  <c r="R1145" i="5"/>
  <c r="J1145" i="5"/>
  <c r="G1145" i="5"/>
  <c r="H1145" i="5"/>
  <c r="I1145" i="5"/>
  <c r="E1145" i="5"/>
  <c r="X1145" i="5" s="1"/>
  <c r="R1146" i="5"/>
  <c r="I1146" i="5"/>
  <c r="G1146" i="5"/>
  <c r="J1146" i="5"/>
  <c r="H1146" i="5"/>
  <c r="F1146" i="5"/>
  <c r="E1146" i="5"/>
  <c r="X1146" i="5"/>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G1222" i="5"/>
  <c r="H1223" i="5"/>
  <c r="J1223" i="5"/>
  <c r="I1223" i="5"/>
  <c r="G1223" i="5"/>
  <c r="R1223" i="5"/>
  <c r="F1223" i="5"/>
  <c r="E1223" i="5"/>
  <c r="X1223" i="5" s="1"/>
  <c r="R1224" i="5"/>
  <c r="J1224" i="5"/>
  <c r="G1224" i="5"/>
  <c r="H1224" i="5"/>
  <c r="F1224" i="5"/>
  <c r="I1224" i="5"/>
  <c r="E1224" i="5"/>
  <c r="X1224" i="5" s="1"/>
  <c r="F1225" i="5"/>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R1457" i="5" s="1"/>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R1497" i="5"/>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I1513" i="5" s="1"/>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J1545" i="5" s="1"/>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G1551" i="5" s="1"/>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E1600" i="5" s="1"/>
  <c r="X1600" i="5" s="1"/>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I1628" i="5"/>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R1644" i="5"/>
  <c r="F1644" i="5"/>
  <c r="G1645" i="5"/>
  <c r="H1645" i="5"/>
  <c r="F1645" i="5"/>
  <c r="R1645" i="5"/>
  <c r="I1645" i="5"/>
  <c r="J1645" i="5"/>
  <c r="E1645" i="5"/>
  <c r="X1645" i="5" s="1"/>
  <c r="F1646" i="5"/>
  <c r="G1646" i="5"/>
  <c r="H1646" i="5"/>
  <c r="R1646" i="5"/>
  <c r="J1646" i="5"/>
  <c r="I1646" i="5"/>
  <c r="E1646" i="5"/>
  <c r="X1646"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E1685" i="5" s="1"/>
  <c r="X1685" i="5" s="1"/>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I1719" i="5"/>
  <c r="F1719" i="5"/>
  <c r="J1719" i="5"/>
  <c r="R1719" i="5"/>
  <c r="G1719" i="5"/>
  <c r="H1719" i="5"/>
  <c r="E1719" i="5"/>
  <c r="X1719" i="5" s="1"/>
  <c r="G1720" i="5"/>
  <c r="H1720" i="5"/>
  <c r="I1720" i="5"/>
  <c r="J1720" i="5"/>
  <c r="R1720" i="5"/>
  <c r="F1720" i="5"/>
  <c r="E1720" i="5"/>
  <c r="X1720"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R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R1774" i="5"/>
  <c r="J1774" i="5"/>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E1905" i="5"/>
  <c r="X1905"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H1914" i="5"/>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R1931" i="5"/>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3" i="5"/>
  <c r="J1963" i="5"/>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H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E1993" i="5"/>
  <c r="X1993" i="5" s="1"/>
  <c r="R1994" i="5"/>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H2001" i="5"/>
  <c r="E2001" i="5"/>
  <c r="X2001" i="5" s="1"/>
  <c r="H2002" i="5"/>
  <c r="E2002" i="5"/>
  <c r="X2002"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J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F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F2068" i="5"/>
  <c r="H2069" i="5"/>
  <c r="I2069" i="5"/>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E2103" i="5"/>
  <c r="X2103" i="5" s="1"/>
  <c r="G2104" i="5"/>
  <c r="F2104" i="5"/>
  <c r="H2104" i="5"/>
  <c r="I2104" i="5"/>
  <c r="J2104" i="5"/>
  <c r="R2104" i="5"/>
  <c r="E2104" i="5"/>
  <c r="X2104" i="5" s="1"/>
  <c r="G2105" i="5"/>
  <c r="F2105" i="5"/>
  <c r="H2105" i="5"/>
  <c r="J2105" i="5"/>
  <c r="R2105" i="5"/>
  <c r="I2105" i="5"/>
  <c r="E2105" i="5"/>
  <c r="X2105"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H2116" i="5"/>
  <c r="J2116" i="5"/>
  <c r="F2116" i="5"/>
  <c r="I2116" i="5"/>
  <c r="G2116" i="5"/>
  <c r="R2116" i="5"/>
  <c r="E2116" i="5"/>
  <c r="X2116" i="5" s="1"/>
  <c r="I2117" i="5"/>
  <c r="F2117" i="5"/>
  <c r="H2117" i="5"/>
  <c r="G2117" i="5"/>
  <c r="R2117" i="5"/>
  <c r="J2117" i="5"/>
  <c r="E2117" i="5"/>
  <c r="X2117"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I2131" i="5" s="1"/>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G2142" i="5"/>
  <c r="R2142" i="5"/>
  <c r="J2142" i="5"/>
  <c r="I2142" i="5"/>
  <c r="H2142" i="5"/>
  <c r="F2142" i="5"/>
  <c r="E2142" i="5"/>
  <c r="X2142"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I2153" i="5"/>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F2161" i="5"/>
  <c r="I2161" i="5"/>
  <c r="R2161" i="5"/>
  <c r="G2161" i="5"/>
  <c r="E2161" i="5"/>
  <c r="X2161" i="5" s="1"/>
  <c r="H2162" i="5"/>
  <c r="I2162" i="5"/>
  <c r="R2162" i="5"/>
  <c r="G2162" i="5"/>
  <c r="F2162" i="5"/>
  <c r="J2162" i="5"/>
  <c r="E2162" i="5"/>
  <c r="X2162" i="5" s="1"/>
  <c r="I2163" i="5"/>
  <c r="I2164" i="5"/>
  <c r="H2164" i="5"/>
  <c r="E2164" i="5"/>
  <c r="X2164"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H2174" i="5"/>
  <c r="I2175" i="5"/>
  <c r="R2175" i="5"/>
  <c r="G2175" i="5"/>
  <c r="F2175" i="5"/>
  <c r="H2175" i="5"/>
  <c r="J2175" i="5"/>
  <c r="E2175" i="5"/>
  <c r="X2175" i="5" s="1"/>
  <c r="H2176" i="5"/>
  <c r="R2176" i="5"/>
  <c r="I2176" i="5"/>
  <c r="G2176" i="5"/>
  <c r="F2176" i="5"/>
  <c r="J2176" i="5"/>
  <c r="E2176" i="5"/>
  <c r="X2176" i="5" s="1"/>
  <c r="H2177" i="5"/>
  <c r="G2177" i="5"/>
  <c r="R2177" i="5"/>
  <c r="J2177" i="5"/>
  <c r="I2177" i="5"/>
  <c r="G2178" i="5"/>
  <c r="R2178" i="5"/>
  <c r="J2178" i="5"/>
  <c r="I2178" i="5"/>
  <c r="F2178" i="5"/>
  <c r="H2178" i="5"/>
  <c r="E2178" i="5"/>
  <c r="X2178"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J2185" i="5"/>
  <c r="E2185" i="5"/>
  <c r="X2185" i="5" s="1"/>
  <c r="R2186" i="5"/>
  <c r="G2186" i="5"/>
  <c r="F2186" i="5"/>
  <c r="H2186" i="5"/>
  <c r="I2186" i="5"/>
  <c r="J2186" i="5"/>
  <c r="E2186" i="5"/>
  <c r="X2186" i="5" s="1"/>
  <c r="F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J2196" i="5"/>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G2209" i="5"/>
  <c r="F2209" i="5"/>
  <c r="H2209" i="5"/>
  <c r="J2209" i="5"/>
  <c r="R2209" i="5"/>
  <c r="G2210" i="5"/>
  <c r="R2210" i="5"/>
  <c r="F2210" i="5"/>
  <c r="H2210" i="5"/>
  <c r="J2210" i="5"/>
  <c r="I2210" i="5"/>
  <c r="E2210" i="5"/>
  <c r="X2210"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I2234" i="5"/>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F2243" i="5"/>
  <c r="H2243" i="5"/>
  <c r="I2243" i="5"/>
  <c r="J2243" i="5"/>
  <c r="E2243" i="5"/>
  <c r="X2243" i="5" s="1"/>
  <c r="G2244" i="5"/>
  <c r="F2244" i="5"/>
  <c r="H2244" i="5"/>
  <c r="I2244" i="5"/>
  <c r="J2244" i="5"/>
  <c r="R2244" i="5"/>
  <c r="E2244" i="5"/>
  <c r="X2244" i="5" s="1"/>
  <c r="F2245" i="5"/>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R2251" i="5"/>
  <c r="E2251" i="5"/>
  <c r="X2251" i="5" s="1"/>
  <c r="V2252" i="5"/>
  <c r="AB2252" i="5"/>
  <c r="R2253" i="5"/>
  <c r="H2253" i="5"/>
  <c r="J2253" i="5"/>
  <c r="F2253" i="5"/>
  <c r="I2253" i="5"/>
  <c r="G2253" i="5"/>
  <c r="E2253" i="5"/>
  <c r="X2253" i="5" s="1"/>
  <c r="J2254" i="5"/>
  <c r="E2254" i="5"/>
  <c r="X2254" i="5" s="1"/>
  <c r="AB2256" i="5"/>
  <c r="V2256" i="5"/>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G2267" i="5"/>
  <c r="F2267" i="5"/>
  <c r="R2267" i="5"/>
  <c r="H2267" i="5"/>
  <c r="I2267" i="5"/>
  <c r="J2267" i="5"/>
  <c r="E2267" i="5"/>
  <c r="X2267"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I2278" i="5"/>
  <c r="F2278" i="5"/>
  <c r="R2278" i="5"/>
  <c r="H2278" i="5"/>
  <c r="G2278" i="5"/>
  <c r="J2278" i="5"/>
  <c r="E2278" i="5"/>
  <c r="X2278" i="5" s="1"/>
  <c r="F2279" i="5"/>
  <c r="G2279" i="5"/>
  <c r="V2280" i="5"/>
  <c r="E2280" i="5" s="1"/>
  <c r="X2280" i="5" s="1"/>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I2297" i="5" s="1"/>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R2303" i="5"/>
  <c r="F2303" i="5"/>
  <c r="H2303" i="5"/>
  <c r="E2303" i="5"/>
  <c r="X2303"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R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R2319" i="5" s="1"/>
  <c r="AB2319" i="5"/>
  <c r="G2320" i="5"/>
  <c r="J2320" i="5"/>
  <c r="R2320" i="5"/>
  <c r="F2320" i="5"/>
  <c r="H2320" i="5"/>
  <c r="I2320" i="5"/>
  <c r="E2320" i="5"/>
  <c r="X2320" i="5" s="1"/>
  <c r="AB2321" i="5"/>
  <c r="V2321" i="5"/>
  <c r="G2321" i="5" s="1"/>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H2325" i="5" s="1"/>
  <c r="F2326" i="5"/>
  <c r="J2326" i="5"/>
  <c r="G2326" i="5"/>
  <c r="I2326" i="5"/>
  <c r="H2326" i="5"/>
  <c r="R2326" i="5"/>
  <c r="E2326" i="5"/>
  <c r="X2326" i="5" s="1"/>
  <c r="I2327" i="5"/>
  <c r="J2327" i="5"/>
  <c r="F2327" i="5"/>
  <c r="E2327" i="5"/>
  <c r="X2327"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G2333" i="5" s="1"/>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J2347" i="5"/>
  <c r="G2348" i="5"/>
  <c r="F2348" i="5"/>
  <c r="R2348" i="5"/>
  <c r="H2348" i="5"/>
  <c r="I2348" i="5"/>
  <c r="J2348" i="5"/>
  <c r="E2348" i="5"/>
  <c r="X2348" i="5" s="1"/>
  <c r="V2349" i="5"/>
  <c r="AB2349" i="5"/>
  <c r="G2350" i="5"/>
  <c r="J2350" i="5"/>
  <c r="H2351" i="5"/>
  <c r="I2351" i="5"/>
  <c r="G2351" i="5"/>
  <c r="R2351" i="5"/>
  <c r="F2351" i="5"/>
  <c r="J2351" i="5"/>
  <c r="E2351" i="5"/>
  <c r="X2351"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H2379" i="5" s="1"/>
  <c r="AB2379" i="5"/>
  <c r="V2381" i="5"/>
  <c r="AB2381" i="5"/>
  <c r="H2382" i="5"/>
  <c r="I2383" i="5"/>
  <c r="R2383" i="5"/>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G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F2402" i="5" s="1"/>
  <c r="R2403" i="5"/>
  <c r="G2403" i="5"/>
  <c r="J2403" i="5"/>
  <c r="I2403" i="5"/>
  <c r="F2403" i="5"/>
  <c r="H2403" i="5"/>
  <c r="E2403" i="5"/>
  <c r="X2403" i="5" s="1"/>
  <c r="AB2405" i="5"/>
  <c r="V2405" i="5"/>
  <c r="G2405" i="5" s="1"/>
  <c r="AB2406" i="5"/>
  <c r="V2406" i="5"/>
  <c r="I2406" i="5" s="1"/>
  <c r="I2407" i="5"/>
  <c r="AB2409" i="5"/>
  <c r="V2409" i="5"/>
  <c r="I2409" i="5" s="1"/>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H2417" i="5" s="1"/>
  <c r="AB2417" i="5"/>
  <c r="AB2418" i="5"/>
  <c r="V2418" i="5"/>
  <c r="G2418" i="5" s="1"/>
  <c r="F2419" i="5"/>
  <c r="G2419" i="5"/>
  <c r="I2419" i="5"/>
  <c r="J2419" i="5"/>
  <c r="H2419" i="5"/>
  <c r="R2419" i="5"/>
  <c r="E2419" i="5"/>
  <c r="X2419" i="5" s="1"/>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F2429" i="5" s="1"/>
  <c r="AB2429" i="5"/>
  <c r="G2430" i="5"/>
  <c r="H2430" i="5"/>
  <c r="I2430" i="5"/>
  <c r="J2430" i="5"/>
  <c r="R2430" i="5"/>
  <c r="F2430" i="5"/>
  <c r="E2430" i="5"/>
  <c r="X2430" i="5" s="1"/>
  <c r="E2433" i="5"/>
  <c r="X2433" i="5" s="1"/>
  <c r="V2434" i="5"/>
  <c r="AB2434" i="5"/>
  <c r="V2435" i="5"/>
  <c r="R2435" i="5" s="1"/>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F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J2446" i="5"/>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I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J2458" i="5"/>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R2467" i="5"/>
  <c r="H2467" i="5"/>
  <c r="F2467" i="5"/>
  <c r="E2467" i="5"/>
  <c r="X2467" i="5" s="1"/>
  <c r="AB2470" i="5"/>
  <c r="V2470" i="5"/>
  <c r="H2470" i="5" s="1"/>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H2479" i="5"/>
  <c r="J2479" i="5"/>
  <c r="I2479" i="5"/>
  <c r="G2479" i="5"/>
  <c r="R2479" i="5"/>
  <c r="F2479" i="5"/>
  <c r="E2479" i="5"/>
  <c r="X2479" i="5" s="1"/>
  <c r="V2480" i="5"/>
  <c r="AB2480" i="5"/>
  <c r="H2481" i="5"/>
  <c r="J2481" i="5"/>
  <c r="G2481" i="5"/>
  <c r="F2481" i="5"/>
  <c r="I2481" i="5"/>
  <c r="G2482" i="5"/>
  <c r="J2482" i="5"/>
  <c r="R2482" i="5"/>
  <c r="F2482" i="5"/>
  <c r="I2482" i="5"/>
  <c r="H2482" i="5"/>
  <c r="E2482" i="5"/>
  <c r="X2482"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I2492" i="5"/>
  <c r="G2493" i="5"/>
  <c r="H2493" i="5"/>
  <c r="I2493" i="5"/>
  <c r="J2493" i="5"/>
  <c r="R2493" i="5"/>
  <c r="F2493" i="5"/>
  <c r="E2493"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R10" i="5"/>
  <c r="R11" i="5"/>
  <c r="R12" i="5"/>
  <c r="R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6" i="5"/>
  <c r="E827" i="5"/>
  <c r="X827" i="5" s="1"/>
  <c r="H827" i="5"/>
  <c r="J827" i="5"/>
  <c r="I827" i="5"/>
  <c r="F827" i="5"/>
  <c r="R827" i="5"/>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I849" i="5"/>
  <c r="E850" i="5"/>
  <c r="X850" i="5" s="1"/>
  <c r="J850" i="5"/>
  <c r="R850" i="5"/>
  <c r="F850" i="5"/>
  <c r="H850" i="5"/>
  <c r="I850" i="5"/>
  <c r="J851" i="5"/>
  <c r="R851" i="5"/>
  <c r="E851" i="5"/>
  <c r="X851"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F864" i="5"/>
  <c r="H864" i="5"/>
  <c r="E864" i="5"/>
  <c r="X864" i="5" s="1"/>
  <c r="J864" i="5"/>
  <c r="R864" i="5"/>
  <c r="I864" i="5"/>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E909" i="5"/>
  <c r="X909" i="5" s="1"/>
  <c r="H909" i="5"/>
  <c r="J909" i="5"/>
  <c r="F909" i="5"/>
  <c r="I909" i="5"/>
  <c r="R909" i="5"/>
  <c r="I910" i="5"/>
  <c r="R910" i="5"/>
  <c r="J910" i="5"/>
  <c r="H910" i="5"/>
  <c r="E910" i="5"/>
  <c r="X910" i="5" s="1"/>
  <c r="F910" i="5"/>
  <c r="F913" i="5"/>
  <c r="R913" i="5"/>
  <c r="H913" i="5"/>
  <c r="I913" i="5"/>
  <c r="E913" i="5"/>
  <c r="X913" i="5" s="1"/>
  <c r="J913" i="5"/>
  <c r="I915" i="5"/>
  <c r="J915" i="5"/>
  <c r="E917" i="5"/>
  <c r="X917" i="5" s="1"/>
  <c r="F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H929" i="5"/>
  <c r="I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4" i="5"/>
  <c r="X944" i="5" s="1"/>
  <c r="F944" i="5"/>
  <c r="R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J957" i="5"/>
  <c r="F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R969"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H981" i="5"/>
  <c r="R981" i="5"/>
  <c r="E982" i="5"/>
  <c r="X982" i="5" s="1"/>
  <c r="R982" i="5"/>
  <c r="J986" i="5"/>
  <c r="I986" i="5"/>
  <c r="H986" i="5"/>
  <c r="F986" i="5"/>
  <c r="R986" i="5"/>
  <c r="E990" i="5"/>
  <c r="X990" i="5" s="1"/>
  <c r="R990" i="5"/>
  <c r="I991" i="5"/>
  <c r="E991" i="5"/>
  <c r="X991" i="5" s="1"/>
  <c r="J991" i="5"/>
  <c r="H991" i="5"/>
  <c r="F991" i="5"/>
  <c r="R991" i="5"/>
  <c r="R993" i="5"/>
  <c r="I993" i="5"/>
  <c r="E993" i="5"/>
  <c r="X993" i="5" s="1"/>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R5" i="5"/>
  <c r="X5" i="5"/>
  <c r="R1040" i="5"/>
  <c r="E1040" i="5"/>
  <c r="X1040" i="5" s="1"/>
  <c r="G1068" i="5"/>
  <c r="I1068" i="5"/>
  <c r="J1068" i="5"/>
  <c r="R1068" i="5"/>
  <c r="F1068" i="5"/>
  <c r="H1068" i="5"/>
  <c r="E1068" i="5"/>
  <c r="X1068" i="5" s="1"/>
  <c r="G1104" i="5"/>
  <c r="J1104" i="5"/>
  <c r="I1104" i="5"/>
  <c r="R1104" i="5"/>
  <c r="F1104" i="5"/>
  <c r="H1104" i="5"/>
  <c r="E1104" i="5"/>
  <c r="X1104" i="5" s="1"/>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G1383" i="5"/>
  <c r="F1383" i="5"/>
  <c r="J1383" i="5"/>
  <c r="R1383" i="5"/>
  <c r="H1383" i="5"/>
  <c r="I1383" i="5"/>
  <c r="E1383" i="5"/>
  <c r="X1383" i="5" s="1"/>
  <c r="G1389" i="5"/>
  <c r="J1389" i="5"/>
  <c r="R1389" i="5"/>
  <c r="F1389" i="5"/>
  <c r="H1389" i="5"/>
  <c r="I1389" i="5"/>
  <c r="E1389" i="5"/>
  <c r="X1389" i="5" s="1"/>
  <c r="H1457" i="5"/>
  <c r="J1457" i="5"/>
  <c r="E1457" i="5"/>
  <c r="X1457" i="5" s="1"/>
  <c r="G1467" i="5"/>
  <c r="R1467" i="5"/>
  <c r="F1467" i="5"/>
  <c r="H1467" i="5"/>
  <c r="G1513" i="5"/>
  <c r="J1513" i="5"/>
  <c r="R1513" i="5"/>
  <c r="E1513" i="5"/>
  <c r="X1513" i="5" s="1"/>
  <c r="G1537" i="5"/>
  <c r="F1537" i="5"/>
  <c r="H1537" i="5"/>
  <c r="I1537" i="5"/>
  <c r="J1537" i="5"/>
  <c r="R1537" i="5"/>
  <c r="E1537" i="5"/>
  <c r="X1537" i="5" s="1"/>
  <c r="G1545" i="5"/>
  <c r="F1545" i="5"/>
  <c r="H1545" i="5"/>
  <c r="I1545" i="5"/>
  <c r="R1545" i="5"/>
  <c r="E1545" i="5"/>
  <c r="X1545" i="5" s="1"/>
  <c r="J1600" i="5"/>
  <c r="I1665" i="5"/>
  <c r="H1665" i="5"/>
  <c r="G1665" i="5"/>
  <c r="F1665" i="5"/>
  <c r="J1665" i="5"/>
  <c r="R1665" i="5"/>
  <c r="E1665" i="5"/>
  <c r="X1665" i="5" s="1"/>
  <c r="F1685" i="5"/>
  <c r="I1685" i="5"/>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F2297" i="5"/>
  <c r="H2297" i="5"/>
  <c r="J2297" i="5"/>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H2319" i="5"/>
  <c r="F2319" i="5"/>
  <c r="G2319" i="5"/>
  <c r="J2319" i="5"/>
  <c r="E2319" i="5"/>
  <c r="X2319" i="5" s="1"/>
  <c r="F2321" i="5"/>
  <c r="F2325" i="5"/>
  <c r="I2325" i="5"/>
  <c r="J2325" i="5"/>
  <c r="R2325" i="5"/>
  <c r="E2325" i="5"/>
  <c r="X2325" i="5" s="1"/>
  <c r="F2329" i="5"/>
  <c r="G2329" i="5"/>
  <c r="H2329" i="5"/>
  <c r="I2329" i="5"/>
  <c r="J2329" i="5"/>
  <c r="R2329" i="5"/>
  <c r="E2329" i="5"/>
  <c r="X2329"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J2402" i="5"/>
  <c r="G2402" i="5"/>
  <c r="H2402" i="5"/>
  <c r="I2402" i="5"/>
  <c r="E2402" i="5"/>
  <c r="X2402" i="5" s="1"/>
  <c r="J2405" i="5"/>
  <c r="R2405" i="5"/>
  <c r="H2405" i="5"/>
  <c r="I2405" i="5"/>
  <c r="J2409" i="5"/>
  <c r="G2409" i="5"/>
  <c r="R2409" i="5"/>
  <c r="H2409" i="5"/>
  <c r="E2409" i="5"/>
  <c r="X2409" i="5" s="1"/>
  <c r="G2413" i="5"/>
  <c r="F2413" i="5"/>
  <c r="I2413" i="5"/>
  <c r="J2413" i="5"/>
  <c r="R2413" i="5"/>
  <c r="H2413" i="5"/>
  <c r="E2413" i="5"/>
  <c r="X2413" i="5" s="1"/>
  <c r="F2417" i="5"/>
  <c r="G2417" i="5"/>
  <c r="R2417" i="5"/>
  <c r="I2417" i="5"/>
  <c r="J2417" i="5"/>
  <c r="E2417" i="5"/>
  <c r="X2417" i="5" s="1"/>
  <c r="R2418" i="5"/>
  <c r="H2418" i="5"/>
  <c r="F2418" i="5"/>
  <c r="G2421" i="5"/>
  <c r="F2421" i="5"/>
  <c r="H2421" i="5"/>
  <c r="I2421" i="5"/>
  <c r="J2421" i="5"/>
  <c r="R2421" i="5"/>
  <c r="E2421" i="5"/>
  <c r="X2421" i="5" s="1"/>
  <c r="J2422" i="5"/>
  <c r="H2422" i="5"/>
  <c r="R2422" i="5"/>
  <c r="I2422" i="5"/>
  <c r="F2422" i="5"/>
  <c r="G2422" i="5"/>
  <c r="E2422" i="5"/>
  <c r="X2422" i="5" s="1"/>
  <c r="I2434" i="5"/>
  <c r="F2434" i="5"/>
  <c r="H2434" i="5"/>
  <c r="G2434" i="5"/>
  <c r="R2434" i="5"/>
  <c r="J2434" i="5"/>
  <c r="E2434" i="5"/>
  <c r="X2434" i="5" s="1"/>
  <c r="G2435" i="5"/>
  <c r="J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I2470" i="5"/>
  <c r="G2470" i="5"/>
  <c r="F2470" i="5"/>
  <c r="R2470" i="5"/>
  <c r="E2470" i="5"/>
  <c r="X2470" i="5" s="1"/>
  <c r="G2476" i="5"/>
  <c r="F2476" i="5"/>
  <c r="H2476" i="5"/>
  <c r="R2476" i="5"/>
  <c r="I2476" i="5"/>
  <c r="J2476" i="5"/>
  <c r="E2476" i="5"/>
  <c r="X2476" i="5" s="1"/>
  <c r="H2480" i="5"/>
  <c r="I2480" i="5"/>
  <c r="F2480" i="5"/>
  <c r="G2480" i="5"/>
  <c r="J2480" i="5"/>
  <c r="R2480" i="5"/>
  <c r="E2480" i="5"/>
  <c r="X2480" i="5" s="1"/>
  <c r="S13" i="5"/>
  <c r="S7" i="5"/>
  <c r="T12" i="5"/>
  <c r="G64" i="6" a="1"/>
  <c r="S5" i="5"/>
  <c r="S9" i="5"/>
  <c r="S8" i="5"/>
  <c r="S11" i="5"/>
  <c r="S6" i="5"/>
  <c r="T10" i="5"/>
  <c r="G65" i="6" l="1"/>
  <c r="G67" i="6"/>
  <c r="C9" i="6"/>
  <c r="C17" i="6"/>
  <c r="G22" i="6"/>
  <c r="B32" i="6"/>
  <c r="G32" i="6" s="1"/>
  <c r="F22" i="6"/>
  <c r="H22" i="6" s="1"/>
  <c r="C22" i="6" s="1"/>
  <c r="F52" i="6"/>
  <c r="H52" i="6" s="1"/>
  <c r="D52" i="6" s="1"/>
  <c r="B27" i="6"/>
  <c r="G27" i="6" s="1"/>
  <c r="H27" i="6" s="1"/>
  <c r="F68" i="6"/>
  <c r="B42" i="6"/>
  <c r="G42" i="6" s="1"/>
  <c r="B21" i="6"/>
  <c r="B46" i="6" s="1"/>
  <c r="G46" i="6" s="1"/>
  <c r="C12" i="6"/>
  <c r="B36" i="6"/>
  <c r="G36" i="6" s="1"/>
  <c r="B26" i="6"/>
  <c r="G26" i="6" s="1"/>
  <c r="F21" i="6"/>
  <c r="B41" i="6"/>
  <c r="G41" i="6" s="1"/>
  <c r="B40" i="6"/>
  <c r="G40" i="6" s="1"/>
  <c r="F40" i="6"/>
  <c r="B45" i="6"/>
  <c r="G45" i="6" s="1"/>
  <c r="F45" i="6"/>
  <c r="F35" i="6"/>
  <c r="B30" i="6"/>
  <c r="G30" i="6" s="1"/>
  <c r="H30" i="6" s="1"/>
  <c r="B35" i="6"/>
  <c r="G35" i="6" s="1"/>
  <c r="F20" i="6"/>
  <c r="H20" i="6" s="1"/>
  <c r="D20" i="6" s="1"/>
  <c r="B34" i="6"/>
  <c r="G34" i="6" s="1"/>
  <c r="G19" i="6"/>
  <c r="H19" i="6" s="1"/>
  <c r="D19" i="6" s="1"/>
  <c r="B29" i="6"/>
  <c r="G29" i="6" s="1"/>
  <c r="B24" i="6"/>
  <c r="G24" i="6" s="1"/>
  <c r="B39" i="6"/>
  <c r="G39" i="6" s="1"/>
  <c r="B49" i="6"/>
  <c r="G49" i="6" s="1"/>
  <c r="F24" i="6"/>
  <c r="B44" i="6"/>
  <c r="G44" i="6" s="1"/>
  <c r="B89" i="4"/>
  <c r="A63" i="6" s="1"/>
  <c r="B77" i="4"/>
  <c r="A55" i="6" s="1"/>
  <c r="B79" i="4"/>
  <c r="A57" i="6" s="1"/>
  <c r="B67" i="4"/>
  <c r="A48" i="6" s="1"/>
  <c r="B87" i="4"/>
  <c r="A62" i="6" s="1"/>
  <c r="B75" i="4"/>
  <c r="A54" i="6" s="1"/>
  <c r="B31" i="4"/>
  <c r="A18" i="6" s="1"/>
  <c r="B83" i="4"/>
  <c r="A59" i="6" s="1"/>
  <c r="B61" i="4"/>
  <c r="A43" i="6" s="1"/>
  <c r="B43" i="4"/>
  <c r="A28" i="6" s="1"/>
  <c r="B85" i="4"/>
  <c r="A60" i="6" s="1"/>
  <c r="B55" i="4"/>
  <c r="A38" i="6" s="1"/>
  <c r="B81" i="4"/>
  <c r="A58" i="6" s="1"/>
  <c r="B37" i="4"/>
  <c r="A23" i="6" s="1"/>
  <c r="B49" i="4"/>
  <c r="A33" i="6" s="1"/>
  <c r="C10" i="6"/>
  <c r="X799" i="5"/>
  <c r="G69" i="6" a="1"/>
  <c r="G69" i="6" s="1"/>
  <c r="H69" i="6" s="1"/>
  <c r="H2211" i="5"/>
  <c r="J2211" i="5"/>
  <c r="G1600" i="5"/>
  <c r="J1497" i="5"/>
  <c r="J2223" i="5"/>
  <c r="H2223" i="5"/>
  <c r="I2223" i="5"/>
  <c r="E2223" i="5"/>
  <c r="X2223" i="5" s="1"/>
  <c r="E2429" i="5"/>
  <c r="X2429" i="5" s="1"/>
  <c r="H1685" i="5"/>
  <c r="R1600" i="5"/>
  <c r="J2494" i="5"/>
  <c r="I2446" i="5"/>
  <c r="I2432" i="5"/>
  <c r="H2352" i="5"/>
  <c r="R2234" i="5"/>
  <c r="E2211" i="5"/>
  <c r="X2211" i="5" s="1"/>
  <c r="H2106" i="5"/>
  <c r="J1993" i="5"/>
  <c r="G1628" i="5"/>
  <c r="G908" i="5"/>
  <c r="J908" i="5"/>
  <c r="R908" i="5"/>
  <c r="I908" i="5"/>
  <c r="G894" i="5"/>
  <c r="F894" i="5"/>
  <c r="J894" i="5"/>
  <c r="I894" i="5"/>
  <c r="R894" i="5"/>
  <c r="H2468" i="5"/>
  <c r="F2468" i="5"/>
  <c r="R2468" i="5"/>
  <c r="G2468" i="5"/>
  <c r="E2468" i="5"/>
  <c r="X2468" i="5" s="1"/>
  <c r="J2431" i="5"/>
  <c r="G2431" i="5"/>
  <c r="F2431" i="5"/>
  <c r="I2431" i="5"/>
  <c r="E2431" i="5"/>
  <c r="X2431" i="5" s="1"/>
  <c r="I2382" i="5"/>
  <c r="G2382" i="5"/>
  <c r="R2382" i="5"/>
  <c r="F2382" i="5"/>
  <c r="R2328" i="5"/>
  <c r="H2328" i="5"/>
  <c r="G2328" i="5"/>
  <c r="F2328" i="5"/>
  <c r="G2304" i="5"/>
  <c r="J2304" i="5"/>
  <c r="H2304" i="5"/>
  <c r="F2304" i="5"/>
  <c r="E2304" i="5"/>
  <c r="X2304" i="5" s="1"/>
  <c r="R2255" i="5"/>
  <c r="G2255" i="5"/>
  <c r="F2222" i="5"/>
  <c r="J2222" i="5"/>
  <c r="R2222" i="5"/>
  <c r="I2222" i="5"/>
  <c r="G2165" i="5"/>
  <c r="F2165" i="5"/>
  <c r="H2165" i="5"/>
  <c r="I2165" i="5"/>
  <c r="R2165" i="5"/>
  <c r="G2153" i="5"/>
  <c r="F2153" i="5"/>
  <c r="H2153" i="5"/>
  <c r="J2153" i="5"/>
  <c r="R2153" i="5"/>
  <c r="E2153" i="5"/>
  <c r="X2153" i="5" s="1"/>
  <c r="H2045" i="5"/>
  <c r="I2045" i="5"/>
  <c r="G2045" i="5"/>
  <c r="J2045" i="5"/>
  <c r="F2045" i="5"/>
  <c r="J2003" i="5"/>
  <c r="R2003" i="5"/>
  <c r="E2003" i="5"/>
  <c r="X2003" i="5" s="1"/>
  <c r="G1953" i="5"/>
  <c r="J1953" i="5"/>
  <c r="R1953" i="5"/>
  <c r="I1953" i="5"/>
  <c r="G1906" i="5"/>
  <c r="H1906" i="5"/>
  <c r="F1906" i="5"/>
  <c r="R1906" i="5"/>
  <c r="J1906" i="5"/>
  <c r="H1801" i="5"/>
  <c r="G1801" i="5"/>
  <c r="R1801" i="5"/>
  <c r="I1801" i="5"/>
  <c r="E1411" i="5"/>
  <c r="X1411" i="5" s="1"/>
  <c r="G1411" i="5"/>
  <c r="G1190" i="5"/>
  <c r="R1190" i="5"/>
  <c r="J1190" i="5"/>
  <c r="H1190" i="5"/>
  <c r="E1190" i="5"/>
  <c r="X1190" i="5" s="1"/>
  <c r="E1167" i="5"/>
  <c r="X1167" i="5" s="1"/>
  <c r="F1167" i="5"/>
  <c r="R2429" i="5"/>
  <c r="E2406" i="5"/>
  <c r="X2406" i="5" s="1"/>
  <c r="G2297" i="5"/>
  <c r="J1685" i="5"/>
  <c r="J1551" i="5"/>
  <c r="I2494" i="5"/>
  <c r="R2446" i="5"/>
  <c r="J2432" i="5"/>
  <c r="E2382" i="5"/>
  <c r="X2382" i="5" s="1"/>
  <c r="G2234" i="5"/>
  <c r="R2211" i="5"/>
  <c r="E2163" i="5"/>
  <c r="X2163" i="5" s="1"/>
  <c r="R2106" i="5"/>
  <c r="G1914" i="5"/>
  <c r="J1345" i="5"/>
  <c r="R1345" i="5"/>
  <c r="F1345" i="5"/>
  <c r="I1345" i="5"/>
  <c r="E1345" i="5"/>
  <c r="X1345" i="5" s="1"/>
  <c r="E984" i="5"/>
  <c r="X984" i="5" s="1"/>
  <c r="H984" i="5"/>
  <c r="R984" i="5"/>
  <c r="J984" i="5"/>
  <c r="I984" i="5"/>
  <c r="R971" i="5"/>
  <c r="I971" i="5"/>
  <c r="F971" i="5"/>
  <c r="J971" i="5"/>
  <c r="R957" i="5"/>
  <c r="G957" i="5"/>
  <c r="E957" i="5"/>
  <c r="X957" i="5" s="1"/>
  <c r="I957" i="5"/>
  <c r="H957" i="5"/>
  <c r="G944" i="5"/>
  <c r="H944" i="5"/>
  <c r="I944" i="5"/>
  <c r="J944" i="5"/>
  <c r="G865" i="5"/>
  <c r="E865" i="5"/>
  <c r="X865" i="5" s="1"/>
  <c r="E839" i="5"/>
  <c r="X839" i="5" s="1"/>
  <c r="J839" i="5"/>
  <c r="R839" i="5"/>
  <c r="H839" i="5"/>
  <c r="G839" i="5"/>
  <c r="F839" i="5"/>
  <c r="G826" i="5"/>
  <c r="J826" i="5"/>
  <c r="F826" i="5"/>
  <c r="R826" i="5"/>
  <c r="I826" i="5"/>
  <c r="J2504" i="5"/>
  <c r="G2504" i="5"/>
  <c r="R2504" i="5"/>
  <c r="E2504" i="5"/>
  <c r="X2504" i="5" s="1"/>
  <c r="R2481" i="5"/>
  <c r="E2481" i="5"/>
  <c r="X2481" i="5" s="1"/>
  <c r="G2467" i="5"/>
  <c r="I2467" i="5"/>
  <c r="H2350" i="5"/>
  <c r="I2350" i="5"/>
  <c r="R2350" i="5"/>
  <c r="F2350" i="5"/>
  <c r="E2350" i="5"/>
  <c r="X2350" i="5" s="1"/>
  <c r="G2327" i="5"/>
  <c r="H2327" i="5"/>
  <c r="R2327" i="5"/>
  <c r="H2315" i="5"/>
  <c r="G2315" i="5"/>
  <c r="F2315" i="5"/>
  <c r="J2303" i="5"/>
  <c r="I2303" i="5"/>
  <c r="F2254" i="5"/>
  <c r="G2254" i="5"/>
  <c r="R2254" i="5"/>
  <c r="H2254" i="5"/>
  <c r="I2254" i="5"/>
  <c r="R2243" i="5"/>
  <c r="G2243" i="5"/>
  <c r="I2209" i="5"/>
  <c r="E2209" i="5"/>
  <c r="X2209" i="5" s="1"/>
  <c r="G2188" i="5"/>
  <c r="H2188" i="5"/>
  <c r="I2188" i="5"/>
  <c r="E2177" i="5"/>
  <c r="X2177" i="5" s="1"/>
  <c r="F2177" i="5"/>
  <c r="F2164" i="5"/>
  <c r="G2164" i="5"/>
  <c r="J2164" i="5"/>
  <c r="R2164" i="5"/>
  <c r="J2141" i="5"/>
  <c r="R2141" i="5"/>
  <c r="H2141" i="5"/>
  <c r="E2141" i="5"/>
  <c r="X2141" i="5" s="1"/>
  <c r="R2069" i="5"/>
  <c r="F2069" i="5"/>
  <c r="J2069" i="5"/>
  <c r="G2069" i="5"/>
  <c r="E2069" i="5"/>
  <c r="X2069" i="5" s="1"/>
  <c r="H2044" i="5"/>
  <c r="E2044" i="5"/>
  <c r="X2044" i="5" s="1"/>
  <c r="R2002" i="5"/>
  <c r="I2002" i="5"/>
  <c r="G2002" i="5"/>
  <c r="F2002" i="5"/>
  <c r="J2002" i="5"/>
  <c r="F1963" i="5"/>
  <c r="H1963" i="5"/>
  <c r="I1963" i="5"/>
  <c r="R1963" i="5"/>
  <c r="E1963" i="5"/>
  <c r="X1963" i="5" s="1"/>
  <c r="H1905" i="5"/>
  <c r="F1905" i="5"/>
  <c r="J1905" i="5"/>
  <c r="I1905" i="5"/>
  <c r="G1809" i="5"/>
  <c r="I1809" i="5"/>
  <c r="F1809" i="5"/>
  <c r="J1809" i="5"/>
  <c r="J1676" i="5"/>
  <c r="R1676" i="5"/>
  <c r="E1676" i="5"/>
  <c r="X1676" i="5" s="1"/>
  <c r="F1484" i="5"/>
  <c r="G1484" i="5"/>
  <c r="J1484" i="5"/>
  <c r="E1484" i="5"/>
  <c r="X1484" i="5" s="1"/>
  <c r="J1254" i="5"/>
  <c r="H1254" i="5"/>
  <c r="R1254" i="5"/>
  <c r="J1222" i="5"/>
  <c r="I1222" i="5"/>
  <c r="H1222" i="5"/>
  <c r="F1222" i="5"/>
  <c r="R1222" i="5"/>
  <c r="G814" i="5"/>
  <c r="F814" i="5"/>
  <c r="J814" i="5"/>
  <c r="R814" i="5"/>
  <c r="I814" i="5"/>
  <c r="R2179" i="5"/>
  <c r="J2179" i="5"/>
  <c r="R1502" i="5"/>
  <c r="H1502" i="5"/>
  <c r="J813" i="5"/>
  <c r="H813" i="5"/>
  <c r="F813" i="5"/>
  <c r="E813" i="5"/>
  <c r="X813" i="5" s="1"/>
  <c r="G813" i="5"/>
  <c r="G2268" i="5"/>
  <c r="I2268" i="5"/>
  <c r="F2268" i="5"/>
  <c r="H2268" i="5"/>
  <c r="R2268" i="5"/>
  <c r="E2268" i="5"/>
  <c r="X2268" i="5" s="1"/>
  <c r="H1774" i="5"/>
  <c r="F1774" i="5"/>
  <c r="E970" i="5"/>
  <c r="X970" i="5" s="1"/>
  <c r="G970" i="5"/>
  <c r="R970" i="5"/>
  <c r="J970" i="5"/>
  <c r="I970" i="5"/>
  <c r="H970" i="5"/>
  <c r="G825" i="5"/>
  <c r="I825" i="5"/>
  <c r="R825" i="5"/>
  <c r="F825" i="5"/>
  <c r="J2492" i="5"/>
  <c r="H2492" i="5"/>
  <c r="I2266" i="5"/>
  <c r="H2266" i="5"/>
  <c r="R2266" i="5"/>
  <c r="F2266" i="5"/>
  <c r="J2266" i="5"/>
  <c r="H2103" i="5"/>
  <c r="J2103" i="5"/>
  <c r="I2103" i="5"/>
  <c r="H2068" i="5"/>
  <c r="J2068" i="5"/>
  <c r="R2068" i="5"/>
  <c r="E2068" i="5"/>
  <c r="X2068" i="5" s="1"/>
  <c r="H2032" i="5"/>
  <c r="I2032" i="5"/>
  <c r="R2032" i="5"/>
  <c r="H1718" i="5"/>
  <c r="G1718" i="5"/>
  <c r="F1718" i="5"/>
  <c r="J1718" i="5"/>
  <c r="I1718" i="5"/>
  <c r="E1718" i="5"/>
  <c r="X1718" i="5" s="1"/>
  <c r="I2429" i="5"/>
  <c r="R2406" i="5"/>
  <c r="E2333" i="5"/>
  <c r="X2333" i="5" s="1"/>
  <c r="E2131" i="5"/>
  <c r="X2131" i="5" s="1"/>
  <c r="G1685" i="5"/>
  <c r="F1551" i="5"/>
  <c r="R2432" i="5"/>
  <c r="J2382" i="5"/>
  <c r="I2211" i="5"/>
  <c r="F2179" i="5"/>
  <c r="H2163" i="5"/>
  <c r="I2143" i="5"/>
  <c r="I2115" i="5"/>
  <c r="G2106" i="5"/>
  <c r="R2103" i="5"/>
  <c r="F49" i="6"/>
  <c r="H49" i="6" s="1"/>
  <c r="D49" i="6" s="1"/>
  <c r="J969" i="5"/>
  <c r="H969" i="5"/>
  <c r="E969" i="5"/>
  <c r="X969" i="5" s="1"/>
  <c r="I969" i="5"/>
  <c r="G956" i="5"/>
  <c r="H956" i="5"/>
  <c r="J956" i="5"/>
  <c r="G942" i="5"/>
  <c r="R942" i="5"/>
  <c r="G929" i="5"/>
  <c r="R929" i="5"/>
  <c r="J929" i="5"/>
  <c r="E929" i="5"/>
  <c r="X929" i="5" s="1"/>
  <c r="F929" i="5"/>
  <c r="G917" i="5"/>
  <c r="H917" i="5"/>
  <c r="R917" i="5"/>
  <c r="I917" i="5"/>
  <c r="J917" i="5"/>
  <c r="C47" i="6"/>
  <c r="G1497" i="5"/>
  <c r="I1497" i="5"/>
  <c r="H2279" i="5"/>
  <c r="I2279" i="5"/>
  <c r="F2432" i="5"/>
  <c r="G852" i="5"/>
  <c r="H852" i="5"/>
  <c r="F852" i="5"/>
  <c r="R852" i="5"/>
  <c r="H2404" i="5"/>
  <c r="J2404" i="5"/>
  <c r="G2404" i="5"/>
  <c r="F2404" i="5"/>
  <c r="E2404" i="5"/>
  <c r="X2404" i="5" s="1"/>
  <c r="G2187" i="5"/>
  <c r="I2187" i="5"/>
  <c r="R2187" i="5"/>
  <c r="J2187" i="5"/>
  <c r="H2187" i="5"/>
  <c r="E2187" i="5"/>
  <c r="X2187" i="5" s="1"/>
  <c r="F2001" i="5"/>
  <c r="R2001" i="5"/>
  <c r="I2001" i="5"/>
  <c r="J2001" i="5"/>
  <c r="G2429" i="5"/>
  <c r="G2406" i="5"/>
  <c r="R2379" i="5"/>
  <c r="R2333" i="5"/>
  <c r="I2319" i="5"/>
  <c r="R2131" i="5"/>
  <c r="R2404" i="5"/>
  <c r="F2223" i="5"/>
  <c r="G2211" i="5"/>
  <c r="G2200" i="5"/>
  <c r="H2179" i="5"/>
  <c r="H2143" i="5"/>
  <c r="F2115" i="5"/>
  <c r="F2103" i="5"/>
  <c r="I1898" i="5"/>
  <c r="J1411" i="5"/>
  <c r="H1078" i="5"/>
  <c r="G1040" i="5"/>
  <c r="J1040" i="5"/>
  <c r="I1040" i="5"/>
  <c r="F1040" i="5"/>
  <c r="H1040" i="5"/>
  <c r="F65" i="6"/>
  <c r="F970" i="5"/>
  <c r="G993" i="5"/>
  <c r="J993" i="5"/>
  <c r="F993" i="5"/>
  <c r="G981" i="5"/>
  <c r="I981" i="5"/>
  <c r="F981" i="5"/>
  <c r="J981" i="5"/>
  <c r="E981" i="5"/>
  <c r="X981" i="5" s="1"/>
  <c r="G2245" i="5"/>
  <c r="H2245" i="5"/>
  <c r="J2245" i="5"/>
  <c r="G1994" i="5"/>
  <c r="J1994" i="5"/>
  <c r="F1994" i="5"/>
  <c r="E1994" i="5"/>
  <c r="X1994" i="5" s="1"/>
  <c r="I1370" i="5"/>
  <c r="R1370" i="5"/>
  <c r="G1370" i="5"/>
  <c r="G1099" i="5"/>
  <c r="R1099" i="5"/>
  <c r="H1099" i="5"/>
  <c r="F1099" i="5"/>
  <c r="G2340" i="5"/>
  <c r="I2340" i="5"/>
  <c r="J2340" i="5"/>
  <c r="F2340" i="5"/>
  <c r="E2340" i="5"/>
  <c r="X2340" i="5" s="1"/>
  <c r="J2429" i="5"/>
  <c r="E983" i="5"/>
  <c r="X983" i="5" s="1"/>
  <c r="J983" i="5"/>
  <c r="H983" i="5"/>
  <c r="I983" i="5"/>
  <c r="F983" i="5"/>
  <c r="G983" i="5"/>
  <c r="R930" i="5"/>
  <c r="G930" i="5"/>
  <c r="J930" i="5"/>
  <c r="H930" i="5"/>
  <c r="F930" i="5"/>
  <c r="E2277" i="5"/>
  <c r="X2277" i="5" s="1"/>
  <c r="G2277" i="5"/>
  <c r="R2242" i="5"/>
  <c r="J2242" i="5"/>
  <c r="I2242" i="5"/>
  <c r="G2242" i="5"/>
  <c r="F2242" i="5"/>
  <c r="H1644" i="5"/>
  <c r="G1644" i="5"/>
  <c r="E1644" i="5"/>
  <c r="X1644" i="5" s="1"/>
  <c r="J2470" i="5"/>
  <c r="F2435" i="5"/>
  <c r="H2429" i="5"/>
  <c r="E2418" i="5"/>
  <c r="X2418" i="5" s="1"/>
  <c r="F2406" i="5"/>
  <c r="R2402" i="5"/>
  <c r="I2379" i="5"/>
  <c r="J2333" i="5"/>
  <c r="G2325" i="5"/>
  <c r="G2131" i="5"/>
  <c r="H1513" i="5"/>
  <c r="F1457" i="5"/>
  <c r="H1345" i="5"/>
  <c r="J840" i="5"/>
  <c r="E825" i="5"/>
  <c r="X825" i="5" s="1"/>
  <c r="J799" i="5"/>
  <c r="E2469" i="5"/>
  <c r="X2469" i="5" s="1"/>
  <c r="R2431" i="5"/>
  <c r="G2223" i="5"/>
  <c r="H2200" i="5"/>
  <c r="F2187" i="5"/>
  <c r="I2179" i="5"/>
  <c r="F2143" i="5"/>
  <c r="G2103" i="5"/>
  <c r="E2045" i="5"/>
  <c r="X2045" i="5" s="1"/>
  <c r="E2032" i="5"/>
  <c r="X2032" i="5" s="1"/>
  <c r="E1906" i="5"/>
  <c r="X1906" i="5" s="1"/>
  <c r="F1898" i="5"/>
  <c r="R1484" i="5"/>
  <c r="H1411" i="5"/>
  <c r="E1370" i="5"/>
  <c r="X1370" i="5" s="1"/>
  <c r="I1254" i="5"/>
  <c r="F54" i="6"/>
  <c r="G862" i="5"/>
  <c r="R862" i="5"/>
  <c r="I862" i="5"/>
  <c r="F862" i="5"/>
  <c r="G849" i="5"/>
  <c r="E849" i="5"/>
  <c r="X849" i="5" s="1"/>
  <c r="R849" i="5"/>
  <c r="F849" i="5"/>
  <c r="F2478" i="5"/>
  <c r="E2478" i="5"/>
  <c r="X2478" i="5" s="1"/>
  <c r="G2453" i="5"/>
  <c r="F2453" i="5"/>
  <c r="H2453" i="5"/>
  <c r="J2453" i="5"/>
  <c r="R2453" i="5"/>
  <c r="R2441" i="5"/>
  <c r="G2441" i="5"/>
  <c r="H2441" i="5"/>
  <c r="J2441" i="5"/>
  <c r="F2367" i="5"/>
  <c r="I2367" i="5"/>
  <c r="E2367" i="5"/>
  <c r="X2367" i="5" s="1"/>
  <c r="G2347" i="5"/>
  <c r="I2347" i="5"/>
  <c r="R2347" i="5"/>
  <c r="H2347" i="5"/>
  <c r="E2347" i="5"/>
  <c r="X2347" i="5" s="1"/>
  <c r="G2251" i="5"/>
  <c r="F2251" i="5"/>
  <c r="H2251" i="5"/>
  <c r="I2251" i="5"/>
  <c r="J2251" i="5"/>
  <c r="F2196" i="5"/>
  <c r="H2196" i="5"/>
  <c r="I2196" i="5"/>
  <c r="R2196" i="5"/>
  <c r="E2196" i="5"/>
  <c r="X2196" i="5" s="1"/>
  <c r="G2185" i="5"/>
  <c r="R2185" i="5"/>
  <c r="H2185" i="5"/>
  <c r="I2185" i="5"/>
  <c r="F2185" i="5"/>
  <c r="R2174" i="5"/>
  <c r="J2174" i="5"/>
  <c r="I2174" i="5"/>
  <c r="F2174" i="5"/>
  <c r="E2174" i="5"/>
  <c r="X2174" i="5" s="1"/>
  <c r="H2161" i="5"/>
  <c r="J2161" i="5"/>
  <c r="H2138" i="5"/>
  <c r="I2138" i="5"/>
  <c r="J2081" i="5"/>
  <c r="R2081" i="5"/>
  <c r="F2081" i="5"/>
  <c r="E2081" i="5"/>
  <c r="X2081" i="5" s="1"/>
  <c r="G2065" i="5"/>
  <c r="H2065" i="5"/>
  <c r="R2041" i="5"/>
  <c r="J2041" i="5"/>
  <c r="H2041" i="5"/>
  <c r="I2041" i="5"/>
  <c r="G2009" i="5"/>
  <c r="F2009" i="5"/>
  <c r="I2009" i="5"/>
  <c r="H2009" i="5"/>
  <c r="R1970" i="5"/>
  <c r="F1970" i="5"/>
  <c r="I1970" i="5"/>
  <c r="G1970" i="5"/>
  <c r="J1970" i="5"/>
  <c r="G1931" i="5"/>
  <c r="F1931" i="5"/>
  <c r="I1931" i="5"/>
  <c r="J1931" i="5"/>
  <c r="E1931" i="5"/>
  <c r="X1931" i="5" s="1"/>
  <c r="G1921" i="5"/>
  <c r="H1921" i="5"/>
  <c r="F1921" i="5"/>
  <c r="I1921" i="5"/>
  <c r="I1841" i="5"/>
  <c r="J1841" i="5"/>
  <c r="H1841" i="5"/>
  <c r="G1841" i="5"/>
  <c r="G1753" i="5"/>
  <c r="I1753" i="5"/>
  <c r="J1753" i="5"/>
  <c r="F1753" i="5"/>
  <c r="R1241" i="5"/>
  <c r="E1241" i="5"/>
  <c r="X1241" i="5" s="1"/>
  <c r="F1198" i="5"/>
  <c r="R1198" i="5"/>
  <c r="E1198" i="5"/>
  <c r="X1198" i="5" s="1"/>
  <c r="J1176" i="5"/>
  <c r="H1176" i="5"/>
  <c r="R1176" i="5"/>
  <c r="E1176" i="5"/>
  <c r="X1176" i="5" s="1"/>
  <c r="G828" i="5"/>
  <c r="H828" i="5"/>
  <c r="R828" i="5"/>
  <c r="I828" i="5"/>
  <c r="E828" i="5"/>
  <c r="X828" i="5" s="1"/>
  <c r="J2433" i="5"/>
  <c r="G2433" i="5"/>
  <c r="H2433" i="5"/>
  <c r="R2433" i="5"/>
  <c r="F2433" i="5"/>
  <c r="H2224" i="5"/>
  <c r="I2224" i="5"/>
  <c r="F2224" i="5"/>
  <c r="R2224" i="5"/>
  <c r="E2224" i="5"/>
  <c r="X2224" i="5" s="1"/>
  <c r="G2118" i="5"/>
  <c r="R2118" i="5"/>
  <c r="F2118" i="5"/>
  <c r="H2118" i="5"/>
  <c r="J2118" i="5"/>
  <c r="E2118" i="5"/>
  <c r="X2118" i="5" s="1"/>
  <c r="G1721" i="5"/>
  <c r="R1721" i="5"/>
  <c r="F1721" i="5"/>
  <c r="H1721" i="5"/>
  <c r="F1628" i="5"/>
  <c r="E1628" i="5"/>
  <c r="X1628" i="5" s="1"/>
  <c r="H1551" i="5"/>
  <c r="R1551" i="5"/>
  <c r="E1551" i="5"/>
  <c r="X1551" i="5" s="1"/>
  <c r="R2494" i="5"/>
  <c r="G2494" i="5"/>
  <c r="H2494" i="5"/>
  <c r="J2383" i="5"/>
  <c r="G2383" i="5"/>
  <c r="H2383" i="5"/>
  <c r="E2383" i="5"/>
  <c r="X2383" i="5" s="1"/>
  <c r="I1793" i="5"/>
  <c r="J1793" i="5"/>
  <c r="R1793" i="5"/>
  <c r="F1793" i="5"/>
  <c r="I1551" i="5"/>
  <c r="F2211" i="5"/>
  <c r="E2179" i="5"/>
  <c r="X2179" i="5" s="1"/>
  <c r="G943" i="5"/>
  <c r="H943" i="5"/>
  <c r="F943" i="5"/>
  <c r="G918" i="5"/>
  <c r="I918" i="5"/>
  <c r="H918" i="5"/>
  <c r="F918" i="5"/>
  <c r="R918" i="5"/>
  <c r="G838" i="5"/>
  <c r="E838" i="5"/>
  <c r="X838" i="5" s="1"/>
  <c r="F838" i="5"/>
  <c r="I838" i="5"/>
  <c r="H838" i="5"/>
  <c r="R2380" i="5"/>
  <c r="I2380" i="5"/>
  <c r="H2380" i="5"/>
  <c r="E2380" i="5"/>
  <c r="X2380" i="5" s="1"/>
  <c r="F2208" i="5"/>
  <c r="I2208" i="5"/>
  <c r="R2208" i="5"/>
  <c r="G2208" i="5"/>
  <c r="E2208" i="5"/>
  <c r="X2208" i="5" s="1"/>
  <c r="G2115" i="5"/>
  <c r="J2115" i="5"/>
  <c r="E2115" i="5"/>
  <c r="X2115" i="5" s="1"/>
  <c r="F1914" i="5"/>
  <c r="R1914" i="5"/>
  <c r="I1914" i="5"/>
  <c r="E1914" i="5"/>
  <c r="X1914" i="5" s="1"/>
  <c r="I1817" i="5"/>
  <c r="H1817" i="5"/>
  <c r="F1817" i="5"/>
  <c r="R1817" i="5"/>
  <c r="I2418" i="5"/>
  <c r="J2406" i="5"/>
  <c r="I2333" i="5"/>
  <c r="H2131" i="5"/>
  <c r="F1513" i="5"/>
  <c r="I840" i="5"/>
  <c r="J825" i="5"/>
  <c r="R2469" i="5"/>
  <c r="H2431" i="5"/>
  <c r="F2380" i="5"/>
  <c r="E2255" i="5"/>
  <c r="X2255" i="5" s="1"/>
  <c r="R2223" i="5"/>
  <c r="R2200" i="5"/>
  <c r="G2179" i="5"/>
  <c r="R2143" i="5"/>
  <c r="R2115" i="5"/>
  <c r="R2045" i="5"/>
  <c r="F2032" i="5"/>
  <c r="I1906" i="5"/>
  <c r="I1411" i="5"/>
  <c r="F1370" i="5"/>
  <c r="F1190" i="5"/>
  <c r="J1167" i="5"/>
  <c r="G971" i="5"/>
  <c r="G2483" i="5"/>
  <c r="F2483" i="5"/>
  <c r="G2408" i="5"/>
  <c r="F2408" i="5"/>
  <c r="I2408" i="5"/>
  <c r="J2408" i="5"/>
  <c r="J2352" i="5"/>
  <c r="R2352" i="5"/>
  <c r="F2352" i="5"/>
  <c r="E2352" i="5"/>
  <c r="X2352" i="5" s="1"/>
  <c r="G2257" i="5"/>
  <c r="I2257" i="5"/>
  <c r="H2257" i="5"/>
  <c r="J2257" i="5"/>
  <c r="F2257" i="5"/>
  <c r="I2106" i="5"/>
  <c r="F2106" i="5"/>
  <c r="E2106" i="5"/>
  <c r="X2106" i="5" s="1"/>
  <c r="G1078" i="5"/>
  <c r="J1078" i="5"/>
  <c r="R1078" i="5"/>
  <c r="F1078" i="5"/>
  <c r="E1078" i="5"/>
  <c r="X1078" i="5" s="1"/>
  <c r="R1897" i="5"/>
  <c r="J1897" i="5"/>
  <c r="H1897" i="5"/>
  <c r="F1897" i="5"/>
  <c r="I813" i="5"/>
  <c r="J2224" i="5"/>
  <c r="I2392" i="5"/>
  <c r="R2392" i="5"/>
  <c r="F2392" i="5"/>
  <c r="H2392" i="5"/>
  <c r="J2392" i="5"/>
  <c r="G2163" i="5"/>
  <c r="R2163" i="5"/>
  <c r="F2163" i="5"/>
  <c r="I1962" i="5"/>
  <c r="J1962" i="5"/>
  <c r="R1962" i="5"/>
  <c r="E1962" i="5"/>
  <c r="X1962" i="5" s="1"/>
  <c r="F1086" i="5"/>
  <c r="E1086" i="5"/>
  <c r="X1086" i="5" s="1"/>
  <c r="H2406" i="5"/>
  <c r="F2333" i="5"/>
  <c r="J2131" i="5"/>
  <c r="E894" i="5"/>
  <c r="X894" i="5" s="1"/>
  <c r="H840" i="5"/>
  <c r="H825" i="5"/>
  <c r="J2380" i="5"/>
  <c r="F2255" i="5"/>
  <c r="E2222" i="5"/>
  <c r="X2222" i="5" s="1"/>
  <c r="J2032" i="5"/>
  <c r="H1955" i="5"/>
  <c r="E1897" i="5"/>
  <c r="X1897" i="5" s="1"/>
  <c r="E1801" i="5"/>
  <c r="X1801" i="5" s="1"/>
  <c r="F1411" i="5"/>
  <c r="H1370" i="5"/>
  <c r="I1190" i="5"/>
  <c r="G1167" i="5"/>
  <c r="E1099" i="5"/>
  <c r="X1099" i="5" s="1"/>
  <c r="R841" i="5"/>
  <c r="C19" i="6"/>
  <c r="D15" i="6"/>
  <c r="G990" i="5"/>
  <c r="J990" i="5"/>
  <c r="I990" i="5"/>
  <c r="H990" i="5"/>
  <c r="F990" i="5"/>
  <c r="G68" i="6"/>
  <c r="J841" i="5"/>
  <c r="E841" i="5"/>
  <c r="X841" i="5" s="1"/>
  <c r="F841" i="5"/>
  <c r="I841" i="5"/>
  <c r="H841" i="5"/>
  <c r="I2469" i="5"/>
  <c r="G2469" i="5"/>
  <c r="J2469" i="5"/>
  <c r="F2469" i="5"/>
  <c r="I1954" i="5"/>
  <c r="F1954" i="5"/>
  <c r="G1954" i="5"/>
  <c r="H1954" i="5"/>
  <c r="R1954" i="5"/>
  <c r="R1685" i="5"/>
  <c r="E2257" i="5"/>
  <c r="X2257" i="5" s="1"/>
  <c r="H2333" i="5"/>
  <c r="E2321" i="5"/>
  <c r="X2321" i="5" s="1"/>
  <c r="F2131" i="5"/>
  <c r="H908" i="5"/>
  <c r="H894" i="5"/>
  <c r="R840" i="5"/>
  <c r="E2483" i="5"/>
  <c r="X2483" i="5" s="1"/>
  <c r="I2468" i="5"/>
  <c r="G2380" i="5"/>
  <c r="F2277" i="5"/>
  <c r="E2266" i="5"/>
  <c r="X2266" i="5" s="1"/>
  <c r="J2255" i="5"/>
  <c r="H2222" i="5"/>
  <c r="G2032" i="5"/>
  <c r="F1955" i="5"/>
  <c r="I1897" i="5"/>
  <c r="F1801" i="5"/>
  <c r="I1467" i="5"/>
  <c r="J1467" i="5"/>
  <c r="E1467" i="5"/>
  <c r="X1467" i="5" s="1"/>
  <c r="G1457" i="5"/>
  <c r="I1457" i="5"/>
  <c r="R1411" i="5"/>
  <c r="J1370" i="5"/>
  <c r="R1167" i="5"/>
  <c r="J1099" i="5"/>
  <c r="E814" i="5"/>
  <c r="X814" i="5" s="1"/>
  <c r="J943" i="5"/>
  <c r="C11" i="6"/>
  <c r="G840" i="5"/>
  <c r="E2234" i="5"/>
  <c r="X2234" i="5" s="1"/>
  <c r="H2234" i="5"/>
  <c r="H1898" i="5"/>
  <c r="J1898" i="5"/>
  <c r="R1898" i="5"/>
  <c r="E1898" i="5"/>
  <c r="X1898" i="5" s="1"/>
  <c r="I2352" i="5"/>
  <c r="F2305" i="5"/>
  <c r="G2305" i="5"/>
  <c r="H2305" i="5"/>
  <c r="I2305" i="5"/>
  <c r="J2418" i="5"/>
  <c r="E2405" i="5"/>
  <c r="X2405" i="5" s="1"/>
  <c r="R2321" i="5"/>
  <c r="E1502" i="5"/>
  <c r="X1502" i="5" s="1"/>
  <c r="F908" i="5"/>
  <c r="E852" i="5"/>
  <c r="X852" i="5" s="1"/>
  <c r="F840" i="5"/>
  <c r="J2483" i="5"/>
  <c r="J2468" i="5"/>
  <c r="E2305" i="5"/>
  <c r="X2305" i="5" s="1"/>
  <c r="R2277" i="5"/>
  <c r="G2266" i="5"/>
  <c r="I2255" i="5"/>
  <c r="G2222" i="5"/>
  <c r="I2003" i="5"/>
  <c r="G1955" i="5"/>
  <c r="G1897" i="5"/>
  <c r="J1801" i="5"/>
  <c r="E1721" i="5"/>
  <c r="X1721" i="5" s="1"/>
  <c r="H1167" i="5"/>
  <c r="I1099" i="5"/>
  <c r="H814" i="5"/>
  <c r="F984" i="5"/>
  <c r="F29" i="6"/>
  <c r="H29" i="6" s="1"/>
  <c r="D29" i="6" s="1"/>
  <c r="H24" i="6"/>
  <c r="D24" i="6" s="1"/>
  <c r="J2321" i="5"/>
  <c r="J1502" i="5"/>
  <c r="E908" i="5"/>
  <c r="X908" i="5" s="1"/>
  <c r="I852" i="5"/>
  <c r="J838" i="5"/>
  <c r="I2483" i="5"/>
  <c r="E2408" i="5"/>
  <c r="X2408" i="5" s="1"/>
  <c r="R2305" i="5"/>
  <c r="J2277" i="5"/>
  <c r="H2255" i="5"/>
  <c r="H2003" i="5"/>
  <c r="H1962" i="5"/>
  <c r="I1721" i="5"/>
  <c r="R1718" i="5"/>
  <c r="H1225" i="5"/>
  <c r="I1167" i="5"/>
  <c r="I839" i="5"/>
  <c r="H971" i="5"/>
  <c r="C52" i="6"/>
  <c r="F32" i="6"/>
  <c r="H32" i="6" s="1"/>
  <c r="D32" i="6" s="1"/>
  <c r="F47" i="6"/>
  <c r="H47" i="6" s="1"/>
  <c r="D47" i="6" s="1"/>
  <c r="F37" i="6"/>
  <c r="H37" i="6" s="1"/>
  <c r="D37" i="6" s="1"/>
  <c r="F42" i="6"/>
  <c r="G2458" i="5"/>
  <c r="H2458" i="5"/>
  <c r="F2458" i="5"/>
  <c r="I2458" i="5"/>
  <c r="E2458" i="5"/>
  <c r="X2458" i="5" s="1"/>
  <c r="G2143" i="5"/>
  <c r="E2143" i="5"/>
  <c r="X2143" i="5" s="1"/>
  <c r="F1647" i="5"/>
  <c r="H1647" i="5"/>
  <c r="R1647" i="5"/>
  <c r="G1647" i="5"/>
  <c r="I1647" i="5"/>
  <c r="E1647" i="5"/>
  <c r="X1647" i="5" s="1"/>
  <c r="G895" i="5"/>
  <c r="H895" i="5"/>
  <c r="J895" i="5"/>
  <c r="E895" i="5"/>
  <c r="X895" i="5" s="1"/>
  <c r="R895" i="5"/>
  <c r="I895" i="5"/>
  <c r="F895" i="5"/>
  <c r="G2420" i="5"/>
  <c r="F2420" i="5"/>
  <c r="I2420" i="5"/>
  <c r="J2420" i="5"/>
  <c r="F2409" i="5"/>
  <c r="F2405" i="5"/>
  <c r="I2321" i="5"/>
  <c r="E2297" i="5"/>
  <c r="X2297" i="5" s="1"/>
  <c r="I1600" i="5"/>
  <c r="I1502" i="5"/>
  <c r="R838" i="5"/>
  <c r="E2492" i="5"/>
  <c r="X2492" i="5" s="1"/>
  <c r="R2483" i="5"/>
  <c r="R2408" i="5"/>
  <c r="R2340" i="5"/>
  <c r="E2328" i="5"/>
  <c r="X2328" i="5" s="1"/>
  <c r="J2305" i="5"/>
  <c r="H2277" i="5"/>
  <c r="E2245" i="5"/>
  <c r="X2245" i="5" s="1"/>
  <c r="E2242" i="5"/>
  <c r="X2242" i="5" s="1"/>
  <c r="F2003" i="5"/>
  <c r="F1962" i="5"/>
  <c r="E1954" i="5"/>
  <c r="X1954" i="5" s="1"/>
  <c r="E1793" i="5"/>
  <c r="X1793" i="5" s="1"/>
  <c r="J1721" i="5"/>
  <c r="R1225" i="5"/>
  <c r="K65" i="6"/>
  <c r="J2234" i="5"/>
  <c r="H2432" i="5"/>
  <c r="E2432" i="5"/>
  <c r="X2432" i="5" s="1"/>
  <c r="F1993" i="5"/>
  <c r="G1993" i="5"/>
  <c r="I1993" i="5"/>
  <c r="R1993" i="5"/>
  <c r="H2321" i="5"/>
  <c r="R2297" i="5"/>
  <c r="H1600" i="5"/>
  <c r="F1502" i="5"/>
  <c r="J828" i="5"/>
  <c r="R2492" i="5"/>
  <c r="H2483" i="5"/>
  <c r="H2408" i="5"/>
  <c r="H2340" i="5"/>
  <c r="I2328" i="5"/>
  <c r="R2304" i="5"/>
  <c r="E2279" i="5"/>
  <c r="X2279" i="5" s="1"/>
  <c r="I2277" i="5"/>
  <c r="I2245" i="5"/>
  <c r="H2242" i="5"/>
  <c r="E2165" i="5"/>
  <c r="X2165" i="5" s="1"/>
  <c r="G2003" i="5"/>
  <c r="H1994" i="5"/>
  <c r="G1962" i="5"/>
  <c r="J1954" i="5"/>
  <c r="H1793" i="5"/>
  <c r="E1774" i="5"/>
  <c r="X1774" i="5" s="1"/>
  <c r="R1628" i="5"/>
  <c r="E1497" i="5"/>
  <c r="X1497" i="5" s="1"/>
  <c r="I930" i="5"/>
  <c r="J852" i="5"/>
  <c r="G799" i="5"/>
  <c r="F799" i="5"/>
  <c r="H799" i="5"/>
  <c r="I799" i="5"/>
  <c r="R799" i="5"/>
  <c r="H2446" i="5"/>
  <c r="F2446" i="5"/>
  <c r="F2200" i="5"/>
  <c r="I2200" i="5"/>
  <c r="E2200" i="5"/>
  <c r="X2200" i="5" s="1"/>
  <c r="I1955" i="5"/>
  <c r="R1955" i="5"/>
  <c r="E1955" i="5"/>
  <c r="X1955" i="5" s="1"/>
  <c r="E1225" i="5"/>
  <c r="X1225" i="5" s="1"/>
  <c r="G1225" i="5"/>
  <c r="I2433" i="5"/>
  <c r="J2407" i="5"/>
  <c r="F2407" i="5"/>
  <c r="G2407" i="5"/>
  <c r="R2407" i="5"/>
  <c r="E2407" i="5"/>
  <c r="X2407" i="5" s="1"/>
  <c r="G66" i="6"/>
  <c r="F1600" i="5"/>
  <c r="G1502" i="5"/>
  <c r="E943" i="5"/>
  <c r="X943" i="5" s="1"/>
  <c r="F828" i="5"/>
  <c r="G2492" i="5"/>
  <c r="R2458" i="5"/>
  <c r="E2446" i="5"/>
  <c r="X2446" i="5" s="1"/>
  <c r="H2407" i="5"/>
  <c r="J2328" i="5"/>
  <c r="I2304" i="5"/>
  <c r="J2279" i="5"/>
  <c r="R2245" i="5"/>
  <c r="J2165" i="5"/>
  <c r="I1994" i="5"/>
  <c r="E1953" i="5"/>
  <c r="X1953" i="5" s="1"/>
  <c r="G1793" i="5"/>
  <c r="I1774" i="5"/>
  <c r="J1628" i="5"/>
  <c r="F1497" i="5"/>
  <c r="J1225" i="5"/>
  <c r="E1222" i="5"/>
  <c r="X1222" i="5" s="1"/>
  <c r="G984" i="5"/>
  <c r="E992" i="5"/>
  <c r="X992" i="5" s="1"/>
  <c r="G992" i="5"/>
  <c r="R992" i="5"/>
  <c r="I992" i="5"/>
  <c r="G980" i="5"/>
  <c r="R980" i="5"/>
  <c r="I980" i="5"/>
  <c r="E1003" i="5"/>
  <c r="X1003" i="5" s="1"/>
  <c r="I989" i="5"/>
  <c r="F989" i="5"/>
  <c r="R989" i="5"/>
  <c r="H6" i="6"/>
  <c r="D6" i="6" s="1"/>
  <c r="G884" i="5"/>
  <c r="E884" i="5"/>
  <c r="X884" i="5" s="1"/>
  <c r="R884" i="5"/>
  <c r="H884" i="5"/>
  <c r="I872" i="5"/>
  <c r="F872" i="5"/>
  <c r="J872" i="5"/>
  <c r="E912" i="5"/>
  <c r="X912" i="5" s="1"/>
  <c r="G912" i="5"/>
  <c r="R912" i="5"/>
  <c r="H818" i="5"/>
  <c r="E818" i="5"/>
  <c r="X818" i="5" s="1"/>
  <c r="F818" i="5"/>
  <c r="G818" i="5"/>
  <c r="E911" i="5"/>
  <c r="X911" i="5" s="1"/>
  <c r="G911" i="5"/>
  <c r="I911" i="5"/>
  <c r="F911" i="5"/>
  <c r="J911" i="5"/>
  <c r="J883" i="5"/>
  <c r="F883" i="5"/>
  <c r="G883" i="5"/>
  <c r="I883" i="5"/>
  <c r="E817" i="5"/>
  <c r="X817" i="5" s="1"/>
  <c r="F817" i="5"/>
  <c r="G817" i="5"/>
  <c r="F26" i="6"/>
  <c r="B31" i="6"/>
  <c r="G31" i="6" s="1"/>
  <c r="C49" i="6"/>
  <c r="F66" i="6"/>
  <c r="F50" i="6"/>
  <c r="H50" i="6" s="1"/>
  <c r="D50" i="6" s="1"/>
  <c r="C25" i="6"/>
  <c r="C16" i="6"/>
  <c r="G5" i="6"/>
  <c r="H5" i="6" s="1"/>
  <c r="D5" i="6" s="1"/>
  <c r="C15" i="6"/>
  <c r="C14" i="6"/>
  <c r="J774" i="5"/>
  <c r="G892" i="5"/>
  <c r="S2469" i="5"/>
  <c r="S2385" i="5"/>
  <c r="S2352" i="5"/>
  <c r="S2428" i="5"/>
  <c r="S2380" i="5"/>
  <c r="S2351" i="5"/>
  <c r="S2308" i="5"/>
  <c r="F69" i="6"/>
  <c r="C69" i="6" s="1"/>
  <c r="S2466" i="5"/>
  <c r="S2306" i="5"/>
  <c r="S2343" i="5"/>
  <c r="S2462" i="5"/>
  <c r="S2420" i="5"/>
  <c r="S2461" i="5"/>
  <c r="S2373" i="5"/>
  <c r="S2460" i="5"/>
  <c r="S2370" i="5"/>
  <c r="S2288" i="5"/>
  <c r="T2445" i="5"/>
  <c r="S2482" i="5"/>
  <c r="S2360" i="5"/>
  <c r="S2327" i="5"/>
  <c r="S2326" i="5"/>
  <c r="C8" i="6"/>
  <c r="B64" i="4"/>
  <c r="A46" i="6" s="1"/>
  <c r="A24" i="6"/>
  <c r="B68" i="4"/>
  <c r="A49" i="6" s="1"/>
  <c r="B50" i="4"/>
  <c r="A34" i="6" s="1"/>
  <c r="B58" i="4"/>
  <c r="A41" i="6" s="1"/>
  <c r="B52" i="4"/>
  <c r="A36" i="6" s="1"/>
  <c r="G49" i="4"/>
  <c r="G61" i="4"/>
  <c r="G31" i="4"/>
  <c r="B35" i="4"/>
  <c r="A22" i="6" s="1"/>
  <c r="B51" i="4"/>
  <c r="A35" i="6" s="1"/>
  <c r="D43" i="4"/>
  <c r="D74" i="4"/>
  <c r="D37" i="4"/>
  <c r="A16" i="6"/>
  <c r="C7" i="6"/>
  <c r="A14" i="6"/>
  <c r="B32" i="4"/>
  <c r="A19" i="6" s="1"/>
  <c r="D61" i="4"/>
  <c r="D49" i="4"/>
  <c r="D67" i="4"/>
  <c r="A25" i="6"/>
  <c r="B69" i="4"/>
  <c r="A50" i="6" s="1"/>
  <c r="B63" i="4"/>
  <c r="A45" i="6" s="1"/>
  <c r="B33" i="4"/>
  <c r="A20" i="6" s="1"/>
  <c r="B70" i="4"/>
  <c r="A51" i="6" s="1"/>
  <c r="B71" i="4"/>
  <c r="A52" i="6" s="1"/>
  <c r="B59" i="4"/>
  <c r="A42" i="6" s="1"/>
  <c r="C4" i="6"/>
  <c r="D55" i="4"/>
  <c r="B62" i="4"/>
  <c r="A44" i="6" s="1"/>
  <c r="G55" i="4"/>
  <c r="G74" i="4"/>
  <c r="A27" i="6"/>
  <c r="B53" i="4"/>
  <c r="A37" i="6" s="1"/>
  <c r="B65" i="4"/>
  <c r="A47" i="6" s="1"/>
  <c r="G67" i="4"/>
  <c r="G37" i="4"/>
  <c r="G64" i="6"/>
  <c r="T5" i="5"/>
  <c r="T11" i="5"/>
  <c r="T13" i="5"/>
  <c r="T9" i="5"/>
  <c r="T7" i="5"/>
  <c r="T6" i="5"/>
  <c r="T8" i="5"/>
  <c r="C6" i="6" l="1"/>
  <c r="K66" i="6"/>
  <c r="C20" i="6"/>
  <c r="H35" i="6"/>
  <c r="H45" i="6"/>
  <c r="D45" i="6" s="1"/>
  <c r="D27" i="6"/>
  <c r="C27" i="6"/>
  <c r="H42" i="6"/>
  <c r="D42" i="6" s="1"/>
  <c r="K68" i="6"/>
  <c r="D22" i="6"/>
  <c r="H68" i="6"/>
  <c r="D68" i="6" s="1"/>
  <c r="B51" i="6"/>
  <c r="G51" i="6" s="1"/>
  <c r="G21" i="6"/>
  <c r="H21" i="6" s="1"/>
  <c r="D30" i="6"/>
  <c r="C30" i="6"/>
  <c r="C45" i="6"/>
  <c r="H40" i="6"/>
  <c r="C24" i="6"/>
  <c r="F39" i="6"/>
  <c r="H39" i="6" s="1"/>
  <c r="F44" i="6"/>
  <c r="H44" i="6" s="1"/>
  <c r="F34" i="6"/>
  <c r="H34" i="6" s="1"/>
  <c r="C5" i="6"/>
  <c r="C29" i="6"/>
  <c r="F60" i="6"/>
  <c r="H60" i="6" s="1"/>
  <c r="F63" i="6"/>
  <c r="H63" i="6" s="1"/>
  <c r="F59" i="6"/>
  <c r="H59" i="6" s="1"/>
  <c r="F55" i="6"/>
  <c r="F57" i="6"/>
  <c r="H57" i="6" s="1"/>
  <c r="H54" i="6"/>
  <c r="F62" i="6"/>
  <c r="H62" i="6" s="1"/>
  <c r="F58" i="6"/>
  <c r="H58" i="6" s="1"/>
  <c r="C50" i="6"/>
  <c r="B2" i="6"/>
  <c r="C2" i="6"/>
  <c r="H65" i="6"/>
  <c r="H66" i="6"/>
  <c r="C32" i="6"/>
  <c r="C37" i="6"/>
  <c r="F51" i="6"/>
  <c r="H51" i="6" s="1"/>
  <c r="F67" i="6"/>
  <c r="H67" i="6" s="1"/>
  <c r="F31" i="6"/>
  <c r="H31" i="6" s="1"/>
  <c r="F46" i="6"/>
  <c r="H46" i="6" s="1"/>
  <c r="F36" i="6"/>
  <c r="H36" i="6" s="1"/>
  <c r="H26" i="6"/>
  <c r="F41" i="6"/>
  <c r="H41" i="6" s="1"/>
  <c r="C42" i="6"/>
  <c r="B64" i="6"/>
  <c r="H64" i="6"/>
  <c r="D35" i="6" l="1"/>
  <c r="C35" i="6"/>
  <c r="C68" i="6"/>
  <c r="C21" i="6"/>
  <c r="K67" i="6"/>
  <c r="D21" i="6"/>
  <c r="D40" i="6"/>
  <c r="C40" i="6"/>
  <c r="D34" i="6"/>
  <c r="C34" i="6"/>
  <c r="D44" i="6"/>
  <c r="C44" i="6"/>
  <c r="D39" i="6"/>
  <c r="C39" i="6"/>
  <c r="D58" i="6"/>
  <c r="C58" i="6"/>
  <c r="D62" i="6"/>
  <c r="C62" i="6"/>
  <c r="D41" i="6"/>
  <c r="C41" i="6"/>
  <c r="D54" i="6"/>
  <c r="C54" i="6"/>
  <c r="D57" i="6"/>
  <c r="C57" i="6"/>
  <c r="H55" i="6"/>
  <c r="F56" i="6"/>
  <c r="H56" i="6" s="1"/>
  <c r="D59" i="6"/>
  <c r="C59" i="6"/>
  <c r="D31" i="6"/>
  <c r="C31" i="6"/>
  <c r="D63" i="6"/>
  <c r="C63" i="6"/>
  <c r="D26" i="6"/>
  <c r="C26" i="6"/>
  <c r="D67" i="6"/>
  <c r="C67" i="6"/>
  <c r="D60" i="6"/>
  <c r="C60" i="6"/>
  <c r="D51" i="6"/>
  <c r="C51" i="6"/>
  <c r="D36" i="6"/>
  <c r="C36" i="6"/>
  <c r="D65" i="6"/>
  <c r="C65" i="6"/>
  <c r="D46" i="6"/>
  <c r="C46" i="6"/>
  <c r="D66" i="6"/>
  <c r="C66" i="6"/>
  <c r="D64" i="6"/>
  <c r="C64"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<sst xmlns="http://schemas.openxmlformats.org/spreadsheetml/2006/main" count="22604" uniqueCount="15892">
  <si>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</si>
  <si>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</si>
  <si>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</si>
  <si>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</si>
  <si>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</si>
  <si>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</si>
  <si>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</si>
  <si>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</si>
  <si>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</si>
  <si>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</si>
  <si>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</si>
  <si>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</si>
  <si>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</si>
  <si>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</si>
  <si>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</si>
  <si>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</si>
  <si>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</si>
  <si>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</si>
  <si>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</si>
  <si>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</si>
  <si>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</si>
  <si>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</si>
  <si>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</si>
  <si>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</si>
  <si>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</si>
  <si>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</si>
  <si>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</si>
  <si>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</si>
  <si>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</si>
  <si>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</si>
  <si>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</si>
  <si>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</si>
  <si>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</si>
  <si>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</si>
  <si>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</si>
  <si>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</si>
  <si>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</si>
  <si>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</si>
  <si>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</si>
  <si>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</si>
  <si>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</si>
  <si>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</si>
  <si>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</si>
  <si>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</si>
  <si>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</si>
  <si>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</si>
  <si>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</si>
  <si>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</si>
  <si>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</si>
  <si>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</si>
  <si>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</si>
  <si>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</si>
  <si>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</si>
  <si>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</si>
  <si>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</si>
  <si>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</si>
  <si>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</si>
  <si>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</si>
  <si>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</si>
  <si>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</si>
  <si>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</si>
  <si>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</si>
  <si>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</si>
  <si>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</si>
  <si>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</si>
  <si>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</si>
  <si>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</si>
  <si>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</si>
  <si>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</si>
  <si>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</si>
  <si>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</si>
  <si>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</si>
  <si>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</si>
  <si>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</si>
  <si>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</si>
  <si>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</si>
  <si>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</si>
  <si>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</si>
  <si>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</si>
  <si>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</si>
  <si>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</si>
  <si>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</si>
  <si>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</si>
  <si>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</si>
  <si>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</si>
  <si>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</si>
  <si>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</si>
  <si>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</si>
  <si>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</si>
  <si>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</si>
  <si>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</si>
  <si>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</si>
  <si>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</si>
  <si>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</si>
  <si>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</si>
  <si>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</si>
  <si>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</si>
  <si>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</si>
  <si>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</si>
  <si>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</si>
  <si>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</si>
  <si>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</si>
  <si>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</si>
  <si>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</si>
  <si>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</si>
  <si>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</si>
  <si>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</si>
  <si>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</si>
  <si>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</si>
  <si>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</si>
  <si>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</si>
  <si>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</si>
  <si>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</si>
  <si>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</si>
  <si>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</si>
  <si>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</si>
  <si>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</si>
  <si>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</si>
  <si>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</si>
  <si>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</si>
  <si>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</si>
  <si>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</si>
  <si>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</si>
  <si>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</si>
  <si>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</si>
  <si>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</si>
  <si>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</si>
  <si>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</si>
  <si>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</si>
  <si>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</si>
  <si>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</si>
  <si>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</si>
  <si>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</si>
  <si>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</si>
  <si>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</si>
  <si>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</si>
  <si>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</si>
  <si>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</si>
  <si>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</si>
  <si>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</si>
  <si>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</si>
  <si>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</si>
  <si>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</si>
  <si>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</si>
  <si>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</si>
  <si>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</si>
  <si>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</si>
  <si>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</si>
  <si>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</si>
  <si>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</si>
  <si>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</si>
  <si>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</si>
  <si>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</si>
  <si>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</si>
  <si>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</si>
  <si>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</si>
  <si>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</si>
  <si>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</si>
  <si>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</si>
  <si>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</si>
  <si>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</si>
  <si>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</si>
  <si>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</si>
  <si>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</si>
  <si>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</si>
  <si>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</si>
  <si>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</si>
  <si>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</si>
  <si>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</si>
  <si>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</si>
  <si>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</si>
  <si>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</si>
  <si>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</si>
  <si>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</si>
  <si>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</si>
  <si>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</si>
  <si>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</si>
  <si>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</si>
  <si>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</si>
  <si>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</si>
  <si>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</si>
  <si>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</si>
  <si>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</si>
  <si>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</si>
  <si>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</si>
  <si>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</si>
  <si>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</si>
  <si>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</si>
  <si>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</si>
  <si>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</si>
  <si>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</si>
  <si>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</si>
  <si>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</si>
  <si>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</si>
  <si>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</si>
  <si>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</si>
  <si>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</si>
  <si>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</si>
  <si>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</si>
  <si>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</si>
  <si>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</si>
  <si>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</si>
  <si>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</si>
  <si>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</si>
  <si>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</si>
  <si>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</si>
  <si>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</si>
  <si>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</si>
  <si>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</si>
  <si>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</si>
  <si>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</si>
  <si>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</si>
  <si>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</si>
  <si>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</si>
  <si>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</si>
  <si>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</si>
  <si>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</si>
  <si>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</si>
  <si>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</si>
  <si>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</si>
  <si>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</si>
  <si>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</si>
  <si>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</si>
  <si>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</si>
  <si>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</si>
  <si>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</si>
  <si>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</si>
  <si>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</si>
  <si>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</si>
  <si>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</si>
  <si>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</si>
  <si>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</si>
  <si>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</si>
  <si>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</si>
  <si>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</si>
  <si>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</si>
  <si>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</si>
  <si>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</si>
  <si>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</si>
  <si>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</si>
  <si>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</si>
  <si>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</si>
  <si>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</si>
  <si>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</si>
  <si>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</si>
  <si>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</si>
  <si>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</si>
  <si>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</si>
  <si>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</si>
  <si>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</si>
  <si>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</si>
  <si>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</si>
  <si>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</si>
  <si>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</si>
  <si>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</si>
  <si>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</si>
  <si>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</si>
  <si>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</si>
  <si>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</si>
  <si>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</si>
  <si>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</si>
  <si>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</si>
  <si>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</si>
  <si>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</si>
  <si>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</si>
  <si>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</si>
  <si>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</si>
  <si>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</si>
  <si>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</si>
  <si>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</si>
  <si>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</si>
  <si>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</si>
  <si>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</si>
  <si>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</si>
  <si>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</si>
  <si>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</si>
  <si>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</si>
  <si>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</si>
  <si>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</si>
  <si>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</si>
  <si>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</si>
  <si>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</si>
  <si>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</si>
  <si>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</si>
  <si>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</si>
  <si>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</si>
  <si>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</si>
  <si>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</si>
  <si>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</si>
  <si>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</si>
  <si>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</si>
  <si>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</si>
  <si>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</si>
  <si>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</si>
  <si>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</si>
  <si>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</si>
  <si>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</si>
  <si>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</si>
  <si>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</si>
  <si>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</si>
  <si>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</si>
  <si>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</si>
  <si>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</si>
  <si>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</si>
  <si>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</si>
  <si>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</si>
  <si>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</si>
  <si>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</si>
  <si>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</si>
  <si>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</si>
  <si>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</si>
  <si>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</si>
  <si>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</si>
  <si>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</si>
  <si>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</si>
  <si>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</si>
  <si>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</si>
  <si>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</si>
  <si>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</si>
  <si>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</si>
  <si>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</si>
  <si>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</si>
  <si>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</si>
  <si>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</si>
  <si>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</si>
  <si>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</si>
  <si>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</si>
  <si>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</si>
  <si>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</si>
  <si>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</si>
  <si>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</si>
  <si>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</si>
  <si>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</si>
  <si>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</si>
  <si>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</si>
  <si>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</si>
  <si>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</si>
  <si>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</si>
  <si>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</si>
  <si>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</si>
  <si>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</si>
  <si>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</si>
  <si>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</si>
  <si>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</si>
  <si>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</si>
  <si>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</si>
  <si>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</si>
  <si>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</si>
  <si>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</si>
  <si>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</si>
  <si>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</si>
  <si>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</si>
  <si>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</si>
  <si>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</si>
  <si>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</si>
  <si>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</si>
  <si>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</si>
  <si>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</si>
  <si>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</si>
  <si>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</si>
  <si>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</si>
  <si>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</si>
  <si>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</si>
  <si>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</si>
  <si>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</si>
  <si>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</si>
  <si>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</si>
  <si>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</si>
  <si>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</si>
  <si>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</si>
  <si>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</si>
  <si>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</si>
  <si>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</si>
  <si>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</si>
  <si>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</si>
  <si>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</si>
  <si>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</si>
  <si>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</si>
  <si>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</si>
  <si>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</si>
  <si>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</si>
  <si>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</si>
  <si>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</si>
  <si>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</si>
  <si>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</si>
  <si>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</si>
  <si>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</si>
  <si>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</si>
  <si>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</si>
  <si>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</si>
  <si>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</si>
  <si>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</si>
  <si>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</si>
  <si>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</si>
  <si>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</si>
  <si>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</si>
  <si>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</si>
  <si>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</si>
  <si>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</si>
  <si>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</si>
  <si>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</si>
  <si>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</si>
  <si>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</si>
  <si>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</si>
  <si>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</si>
  <si>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</si>
  <si>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</si>
  <si>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</si>
  <si>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</si>
  <si>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</si>
  <si>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</si>
  <si>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</si>
  <si>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</si>
  <si>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</si>
  <si>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</si>
  <si>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</si>
  <si>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</si>
  <si>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</si>
  <si>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</si>
  <si>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</si>
  <si>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</si>
  <si>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</si>
  <si>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</si>
  <si>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</si>
  <si>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</si>
  <si>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</si>
  <si>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</si>
  <si>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</si>
  <si>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</si>
  <si>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</si>
  <si>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</si>
  <si>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</si>
  <si>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</si>
  <si>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</si>
  <si>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</si>
  <si>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</si>
  <si>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</si>
  <si>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</si>
  <si>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</si>
  <si>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</si>
  <si>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</si>
  <si>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</si>
  <si>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</si>
  <si>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</si>
  <si>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</si>
  <si>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</si>
  <si>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</si>
  <si>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</si>
  <si>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</si>
  <si>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</si>
  <si>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</si>
  <si>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</si>
  <si>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</si>
  <si>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</si>
  <si>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</si>
  <si>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</si>
  <si>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</si>
  <si>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</si>
  <si>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</si>
  <si>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</si>
  <si>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</si>
  <si>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</si>
  <si>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</si>
  <si>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</si>
  <si>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</si>
  <si>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</si>
  <si>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</si>
  <si>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</si>
  <si>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</si>
  <si>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</si>
  <si>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</si>
  <si>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</si>
  <si>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</si>
  <si>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</si>
  <si>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</si>
  <si>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</si>
  <si>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</si>
  <si>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</si>
  <si>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</si>
  <si>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</si>
  <si>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</si>
  <si>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</si>
  <si>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</si>
  <si>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</si>
  <si>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</si>
  <si>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</si>
  <si>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</si>
  <si>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</si>
  <si>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</si>
  <si>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</si>
  <si>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</si>
  <si>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</si>
  <si>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</si>
  <si>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</si>
  <si>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</si>
  <si>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</si>
  <si>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</si>
  <si>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</si>
  <si>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</si>
  <si>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</si>
  <si>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</si>
  <si>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</si>
  <si>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</si>
  <si>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</si>
  <si>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</si>
  <si>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</si>
  <si>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</si>
  <si>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</si>
  <si>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</si>
  <si>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</si>
  <si>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</si>
  <si>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</si>
  <si>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</si>
  <si>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</si>
  <si>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</si>
  <si>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</si>
  <si>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</si>
  <si>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</si>
  <si>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</si>
  <si>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</si>
  <si>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</si>
  <si>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</si>
  <si>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</si>
  <si>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</si>
  <si>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</si>
  <si>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</si>
  <si>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</si>
  <si>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</si>
  <si>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</si>
  <si>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</si>
  <si>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</si>
  <si>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</si>
  <si>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</si>
  <si>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</si>
  <si>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</si>
  <si>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</si>
  <si>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</si>
  <si>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</si>
  <si>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</si>
  <si>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</si>
  <si>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</si>
  <si>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</si>
  <si>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</si>
  <si>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</si>
  <si>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</si>
  <si>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</si>
  <si>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</si>
  <si>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</si>
  <si>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</si>
  <si>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</si>
  <si>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</si>
  <si>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</si>
  <si>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</si>
  <si>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</si>
  <si>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</si>
  <si>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</si>
  <si>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</si>
  <si>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</si>
  <si>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</si>
  <si>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</si>
  <si>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</si>
  <si>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</si>
  <si>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</si>
  <si>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</si>
  <si>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</si>
  <si>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</si>
  <si>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</si>
  <si>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</si>
  <si>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</si>
  <si>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</si>
  <si>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</si>
  <si>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</si>
  <si>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</si>
  <si>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</si>
  <si>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</si>
  <si>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</si>
  <si>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</si>
  <si>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</si>
  <si>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</si>
  <si>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</si>
  <si>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</si>
  <si>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</si>
  <si>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</si>
  <si>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</si>
  <si>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</si>
  <si>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</si>
  <si>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</si>
  <si>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</si>
  <si>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</si>
  <si>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</si>
  <si>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</si>
  <si>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</si>
  <si>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</si>
  <si>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</si>
  <si>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</si>
  <si>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</si>
  <si>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</si>
  <si>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</si>
  <si>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</si>
  <si>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</si>
  <si>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</si>
  <si>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</si>
  <si>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</si>
  <si>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</si>
  <si>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</si>
  <si>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</si>
  <si>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</si>
  <si>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</si>
  <si>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</si>
  <si>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</si>
  <si>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</si>
  <si>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</si>
  <si>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</si>
  <si>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</si>
  <si>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</si>
  <si>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</si>
  <si>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</si>
  <si>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</si>
  <si>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</si>
  <si>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</si>
  <si>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</si>
  <si>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</si>
  <si>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</si>
  <si>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</si>
  <si>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</si>
  <si>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</si>
  <si>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</si>
  <si>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</si>
  <si>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</si>
  <si>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</si>
  <si>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</si>
  <si>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</si>
  <si>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</si>
  <si>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</si>
  <si>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</si>
  <si>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</si>
  <si>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</si>
  <si>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</si>
  <si>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</si>
  <si>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</si>
  <si>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</si>
  <si>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</si>
  <si>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</si>
  <si>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</si>
  <si>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</si>
  <si>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</si>
  <si>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</si>
  <si>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</si>
  <si>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</si>
  <si>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</si>
  <si>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</si>
  <si>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</si>
  <si>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</si>
  <si>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</si>
  <si>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</si>
  <si>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</si>
  <si>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</si>
  <si>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</si>
  <si>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</si>
  <si>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</si>
  <si>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</si>
  <si>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</si>
  <si>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</si>
  <si>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</si>
  <si>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</si>
  <si>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</si>
  <si>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</si>
  <si>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</si>
  <si>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</si>
  <si>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</si>
  <si>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</si>
  <si>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</si>
  <si>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</si>
  <si>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</si>
  <si>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</si>
  <si>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</si>
  <si>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</si>
  <si>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</si>
  <si>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</si>
  <si>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</si>
  <si>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</si>
  <si>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</si>
  <si>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</si>
  <si>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</si>
  <si>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</si>
  <si>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</si>
  <si>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</si>
  <si>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</si>
  <si>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</si>
  <si>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</si>
  <si>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</si>
  <si>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</si>
  <si>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</si>
  <si>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</si>
  <si>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</si>
  <si>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</si>
  <si>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</si>
  <si>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</si>
  <si>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</si>
  <si>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</si>
  <si>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</si>
  <si>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</si>
  <si>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</si>
  <si>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</si>
  <si>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</si>
  <si>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</si>
  <si>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</si>
  <si>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</si>
  <si>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</si>
  <si>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</si>
  <si>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</si>
  <si>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</si>
  <si>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</si>
  <si>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</si>
  <si>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</si>
  <si>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</si>
  <si>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</si>
  <si>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</si>
  <si>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</si>
  <si>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</si>
  <si>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</si>
  <si>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</si>
  <si>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</si>
  <si>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</si>
  <si>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</si>
  <si>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</si>
  <si>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</si>
  <si>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</si>
  <si>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</si>
  <si>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</si>
  <si>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</si>
  <si>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</si>
  <si>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</si>
  <si>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</si>
  <si>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</si>
  <si>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</si>
  <si>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</si>
  <si>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</si>
  <si>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</si>
  <si>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</si>
  <si>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</si>
  <si>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</si>
  <si>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</si>
  <si>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</si>
  <si>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</si>
  <si>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</si>
  <si>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</si>
  <si>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</si>
  <si>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</si>
  <si>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</si>
  <si>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</si>
  <si>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</si>
  <si>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</si>
  <si>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</si>
  <si>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</si>
  <si>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</si>
  <si>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</si>
  <si>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</si>
  <si>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</si>
  <si>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</si>
  <si>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</si>
  <si>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</si>
  <si>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</si>
  <si>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</si>
  <si>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</si>
  <si>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</si>
  <si>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</si>
  <si>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</si>
  <si>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</si>
  <si>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</si>
  <si>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</si>
  <si>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</si>
  <si>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</si>
  <si>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</si>
  <si>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</si>
  <si>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</si>
  <si>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</si>
  <si>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</si>
  <si>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</si>
  <si>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</si>
  <si>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</si>
  <si>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</si>
  <si>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</si>
  <si>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</si>
  <si>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</si>
  <si>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</si>
  <si>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</si>
  <si>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</si>
  <si>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</si>
  <si>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</si>
  <si>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</si>
  <si>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</si>
  <si>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</si>
  <si>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</si>
  <si>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</si>
  <si>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</si>
  <si>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</si>
  <si>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</si>
  <si>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</si>
  <si>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</si>
  <si>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</si>
  <si>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</si>
  <si>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</si>
  <si>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</si>
  <si>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</si>
  <si>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</si>
  <si>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</si>
  <si>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</si>
  <si>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</si>
  <si>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</si>
  <si>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</si>
  <si>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</si>
  <si>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</si>
  <si>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</si>
  <si>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</si>
  <si>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</si>
  <si>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</si>
  <si>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</si>
  <si>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</si>
  <si>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</si>
  <si>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</si>
  <si>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</si>
  <si>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</si>
  <si>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</si>
  <si>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</si>
  <si>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</si>
  <si>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</si>
  <si>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</si>
  <si>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</si>
  <si>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</si>
  <si>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</si>
  <si>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</si>
  <si>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</si>
  <si>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</si>
  <si>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</si>
  <si>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</si>
  <si>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</si>
  <si>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</si>
  <si>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</si>
  <si>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</si>
  <si>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</si>
  <si>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</si>
  <si>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</si>
  <si>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</si>
  <si>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</si>
  <si>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</si>
  <si>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</si>
  <si>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</si>
  <si>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</si>
  <si>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</si>
  <si>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</si>
  <si>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</si>
  <si>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</si>
  <si>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</si>
  <si>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</si>
  <si>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</si>
  <si>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</si>
  <si>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</si>
  <si>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</si>
  <si>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</si>
  <si>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</si>
  <si>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</si>
  <si>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</si>
  <si>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</si>
  <si>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</si>
  <si>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</si>
  <si>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</si>
  <si>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</si>
  <si>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</si>
  <si>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</si>
  <si>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</si>
  <si>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</si>
  <si>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</si>
  <si>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</si>
  <si>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</si>
  <si>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</si>
  <si>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</si>
  <si>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</si>
  <si>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</si>
  <si>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</si>
  <si>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</si>
  <si>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</si>
  <si>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</si>
  <si>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</si>
  <si>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</si>
  <si>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</si>
  <si>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</si>
  <si>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</si>
  <si>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</si>
  <si>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</si>
  <si>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</si>
  <si>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</si>
  <si>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</si>
  <si>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</si>
  <si>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</si>
  <si>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</si>
  <si>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</si>
  <si>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</si>
  <si>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</si>
  <si>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</si>
  <si>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</si>
  <si>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</si>
  <si>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</si>
  <si>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</si>
  <si>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</si>
  <si>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</si>
  <si>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</si>
  <si>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</si>
  <si>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</si>
  <si>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</si>
  <si>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</si>
  <si>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</si>
  <si>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</si>
  <si>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</si>
  <si>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</si>
  <si>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</si>
  <si>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</si>
  <si>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</si>
  <si>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</si>
  <si>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</si>
  <si>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</si>
  <si>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</si>
  <si>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</si>
  <si>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</si>
  <si>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</si>
  <si>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</si>
  <si>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</si>
  <si>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</si>
  <si>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</si>
  <si>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</si>
  <si>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</si>
  <si>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</si>
  <si>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</si>
  <si>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</si>
  <si>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</si>
  <si>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</si>
  <si>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</si>
  <si>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</si>
  <si>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</si>
  <si>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</si>
  <si>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</si>
  <si>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</si>
  <si>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</si>
  <si>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</si>
  <si>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</si>
  <si>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</si>
  <si>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</si>
  <si>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</si>
  <si>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</si>
  <si>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</si>
  <si>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</si>
  <si>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</si>
  <si>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</si>
  <si>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</si>
  <si>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</si>
  <si>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</si>
  <si>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</si>
  <si>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</si>
  <si>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</si>
  <si>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</si>
  <si>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</si>
  <si>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</si>
  <si>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</si>
  <si>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</si>
  <si>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</si>
  <si>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</si>
  <si>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</si>
  <si>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</si>
  <si>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</si>
  <si>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</si>
  <si>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</si>
  <si>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</si>
  <si>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</si>
  <si>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</si>
  <si>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</si>
  <si>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</si>
  <si>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</si>
  <si>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</si>
  <si>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</si>
  <si>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</si>
  <si>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</si>
  <si>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</si>
  <si>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</si>
  <si>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</si>
  <si>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</si>
  <si>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</si>
  <si>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</si>
  <si>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</si>
  <si>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</si>
  <si>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</si>
  <si>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</si>
  <si>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</si>
  <si>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</si>
  <si>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</si>
  <si>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</si>
  <si>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</si>
  <si>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</si>
  <si>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</si>
  <si>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</si>
  <si>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</si>
  <si>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</si>
  <si>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</si>
  <si>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</si>
  <si>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</si>
  <si>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</si>
  <si>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</si>
  <si>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</si>
  <si>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</si>
  <si>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</si>
  <si>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</si>
  <si>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</si>
  <si>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</si>
  <si>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</si>
  <si>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</si>
  <si>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</si>
  <si>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</si>
  <si>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</si>
  <si>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</si>
  <si>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</si>
  <si>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</si>
  <si>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</si>
  <si>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</si>
  <si>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</si>
  <si>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</si>
  <si>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</si>
  <si>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</si>
  <si>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</si>
  <si>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</si>
  <si>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</si>
  <si>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</si>
  <si>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</si>
  <si>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</si>
  <si>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</si>
  <si>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</si>
  <si>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</si>
  <si>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</si>
  <si>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</si>
  <si>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</si>
  <si>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</si>
  <si>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</si>
  <si>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</si>
  <si>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</si>
  <si>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</si>
  <si>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</si>
  <si>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</si>
  <si>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</si>
  <si>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</si>
  <si>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</si>
  <si>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</si>
  <si>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</si>
  <si>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</si>
  <si>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</si>
  <si>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</si>
  <si>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</si>
  <si>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</si>
  <si>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</si>
  <si>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</si>
  <si>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</si>
  <si>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</si>
  <si>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</si>
  <si>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</si>
  <si>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</si>
  <si>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</si>
  <si>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</si>
  <si>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</si>
  <si>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</si>
  <si>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</si>
  <si>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</si>
  <si>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</si>
  <si>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</si>
  <si>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</si>
  <si>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</si>
  <si>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</si>
  <si>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</si>
  <si>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</si>
  <si>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</si>
  <si>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</si>
  <si>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</si>
  <si>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</si>
  <si>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</si>
  <si>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</si>
  <si>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</si>
  <si>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</si>
  <si>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</si>
  <si>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</si>
  <si>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</si>
  <si>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</si>
  <si>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</si>
  <si>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</si>
  <si>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</si>
  <si>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</si>
  <si>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</si>
  <si>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</si>
  <si>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</si>
  <si>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</si>
  <si>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</si>
  <si>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</si>
  <si>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</si>
  <si>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</si>
  <si>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</si>
  <si>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</si>
  <si>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</si>
  <si>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</si>
  <si>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</si>
  <si>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</si>
  <si>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</si>
  <si>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</si>
  <si>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</si>
  <si>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</si>
  <si>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</si>
  <si>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</si>
  <si>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</si>
  <si>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</si>
  <si>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</si>
  <si>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</si>
  <si>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</si>
  <si>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</si>
  <si>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</si>
  <si>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</si>
  <si>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</si>
  <si>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</si>
  <si>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</si>
  <si>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</si>
  <si>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</si>
  <si>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</si>
  <si>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</si>
  <si>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</si>
  <si>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</si>
  <si>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</si>
  <si>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</si>
  <si>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</si>
  <si>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</si>
  <si>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</si>
  <si>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</si>
  <si>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</si>
  <si>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</si>
  <si>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</si>
  <si>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</si>
  <si>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</si>
  <si>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</si>
  <si>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</si>
  <si>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</si>
  <si>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</si>
  <si>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</si>
  <si>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</si>
  <si>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</si>
  <si>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</si>
  <si>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</si>
  <si>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</si>
  <si>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</si>
  <si>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</si>
  <si>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</si>
  <si>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</si>
  <si>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</si>
  <si>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</si>
  <si>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</si>
  <si>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</si>
  <si>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</si>
  <si>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</si>
  <si>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</si>
  <si>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</si>
  <si>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</si>
  <si>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</si>
  <si>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</si>
  <si>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</si>
  <si>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</si>
  <si>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</si>
  <si>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</si>
  <si>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</si>
  <si>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</si>
  <si>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</si>
  <si>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</si>
  <si>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</si>
  <si>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</si>
  <si>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</si>
  <si>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</si>
  <si>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</si>
  <si>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</si>
  <si>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</si>
  <si>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</si>
  <si>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</si>
  <si>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</si>
  <si>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</si>
  <si>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</si>
  <si>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</si>
  <si>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</si>
  <si>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</si>
  <si>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</si>
  <si>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</si>
  <si>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</si>
  <si>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</si>
  <si>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</si>
  <si>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</si>
  <si>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</si>
  <si>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</si>
  <si>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</si>
  <si>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</si>
  <si>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</si>
  <si>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</si>
  <si>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</si>
  <si>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</si>
  <si>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</si>
  <si>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</si>
  <si>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</si>
  <si>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</si>
  <si>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</si>
  <si>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</si>
  <si>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</si>
  <si>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</si>
  <si>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</si>
  <si>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</si>
  <si>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</si>
  <si>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</si>
  <si>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</si>
  <si>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</si>
  <si>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</si>
  <si>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</si>
  <si>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</si>
  <si>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</si>
  <si>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</si>
  <si>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</si>
  <si>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</si>
  <si>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</si>
  <si>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</si>
  <si>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</si>
  <si>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</si>
  <si>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</si>
  <si>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</si>
  <si>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</si>
  <si>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</si>
  <si>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</si>
  <si>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</si>
  <si>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</si>
  <si>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</si>
  <si>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</si>
  <si>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</si>
  <si>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</si>
  <si>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</si>
  <si>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</si>
  <si>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</si>
  <si>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</si>
  <si>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</si>
  <si>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</si>
  <si>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</si>
  <si>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</si>
  <si>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</si>
  <si>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</si>
  <si>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</si>
  <si>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</si>
  <si>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</si>
  <si>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</si>
  <si>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</si>
  <si>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</si>
  <si>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</si>
  <si>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</si>
  <si>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</si>
  <si>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</si>
  <si>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</si>
  <si>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</si>
  <si>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</si>
  <si>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</si>
  <si>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</si>
  <si>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</si>
  <si>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</si>
  <si>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</si>
  <si>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</si>
  <si>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</si>
  <si>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</si>
  <si>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</si>
  <si>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</si>
  <si>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</si>
  <si>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</si>
  <si>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</si>
  <si>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</si>
  <si>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</si>
  <si>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</si>
  <si>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</si>
  <si>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</si>
  <si>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</si>
  <si>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</si>
  <si>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</si>
  <si>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</si>
  <si>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</si>
  <si>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</si>
  <si>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</si>
  <si>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</si>
  <si>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</si>
  <si>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</si>
  <si>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</si>
  <si>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</si>
  <si>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</si>
  <si>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</si>
  <si>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</si>
  <si>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</si>
  <si>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</si>
  <si>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</si>
  <si>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</si>
  <si>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</si>
  <si>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</si>
  <si>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</si>
  <si>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</si>
  <si>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</si>
  <si>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</si>
  <si>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</si>
  <si>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</si>
  <si>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</si>
  <si>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</si>
  <si>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</si>
  <si>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</si>
  <si>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</si>
  <si>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</si>
  <si>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</si>
  <si>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</si>
  <si>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</si>
  <si>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</si>
  <si>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</si>
  <si>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</si>
  <si>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</si>
  <si>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</si>
  <si>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</si>
  <si>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</si>
  <si>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</si>
  <si>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</si>
  <si>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</si>
  <si>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</si>
  <si>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</si>
  <si>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</si>
  <si>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</si>
  <si>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</si>
  <si>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</si>
  <si>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</si>
  <si>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</si>
  <si>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</si>
  <si>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</si>
  <si>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</si>
  <si>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</si>
  <si>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</si>
  <si>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</si>
  <si>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</si>
  <si>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</si>
  <si>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</si>
  <si>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</si>
  <si>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</si>
  <si>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</si>
  <si>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</si>
  <si>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</si>
  <si>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</si>
  <si>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</si>
  <si>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</si>
  <si>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</si>
  <si>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</si>
  <si>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</si>
  <si>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</si>
  <si>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</si>
  <si>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</si>
  <si>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</si>
  <si>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</si>
  <si>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</si>
  <si>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</si>
  <si>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</si>
  <si>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</si>
  <si>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</si>
  <si>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</si>
  <si>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</si>
  <si>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</si>
  <si>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</si>
  <si>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</si>
  <si>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</si>
  <si>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</si>
  <si>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</si>
  <si>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</si>
  <si>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</si>
  <si>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</si>
  <si>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</si>
  <si>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</si>
  <si>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</si>
  <si>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</si>
  <si>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</si>
  <si>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</si>
  <si>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</si>
  <si>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</si>
  <si>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</si>
  <si>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</si>
  <si>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</si>
  <si>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</si>
  <si>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</si>
  <si>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</si>
  <si>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</si>
  <si>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</si>
  <si>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</si>
  <si>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</si>
  <si>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</si>
  <si>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</si>
  <si>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</si>
  <si>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</si>
  <si>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</si>
  <si>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</si>
  <si>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</si>
  <si>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</si>
  <si>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</si>
  <si>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</si>
  <si>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</si>
  <si>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</si>
  <si>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</si>
  <si>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</si>
  <si>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</si>
  <si>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</si>
  <si>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</si>
  <si>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</si>
  <si>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</si>
  <si>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</si>
  <si>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</si>
  <si>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</si>
  <si>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</si>
  <si>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</si>
  <si>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</si>
  <si>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</si>
  <si>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</si>
  <si>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</si>
  <si>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</si>
  <si>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</si>
  <si>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</si>
  <si>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</si>
  <si>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</si>
  <si>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</si>
  <si>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</si>
  <si>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</si>
  <si>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</si>
  <si>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</si>
  <si>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</si>
  <si>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</si>
  <si>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</si>
  <si>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</si>
  <si>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</si>
  <si>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</si>
  <si>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</si>
  <si>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</si>
  <si>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</si>
  <si>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</si>
  <si>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</si>
  <si>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</si>
  <si>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</si>
  <si>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</si>
  <si>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</si>
  <si>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</si>
  <si>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</si>
  <si>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</si>
  <si>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</si>
  <si>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</si>
  <si>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</si>
  <si>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</si>
  <si>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</si>
  <si>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</si>
  <si>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</si>
  <si>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</si>
  <si>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</si>
  <si>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</si>
  <si>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</si>
  <si>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</si>
  <si>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</si>
  <si>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</si>
  <si>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</si>
  <si>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</si>
  <si>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</si>
  <si>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</si>
  <si>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</si>
  <si>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</si>
  <si>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</si>
  <si>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</si>
  <si>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</si>
  <si>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</si>
  <si>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</si>
  <si>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</si>
  <si>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</si>
  <si>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</si>
  <si>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</si>
  <si>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</si>
  <si>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</si>
  <si>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</si>
  <si>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</si>
  <si>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</si>
  <si>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</si>
  <si>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</si>
  <si>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</si>
  <si>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</si>
  <si>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</si>
  <si>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</si>
  <si>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</si>
  <si>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</si>
  <si>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</si>
  <si>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</si>
  <si>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</si>
  <si>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</si>
  <si>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</si>
  <si>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</si>
  <si>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</si>
  <si>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</si>
  <si>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</si>
  <si>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</si>
  <si>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</si>
  <si>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</si>
  <si>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</si>
  <si>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</si>
  <si>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</si>
  <si>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</si>
  <si>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</si>
  <si>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</si>
  <si>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</si>
  <si>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</si>
  <si>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</si>
  <si>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</si>
  <si>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</si>
  <si>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</si>
  <si>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</si>
  <si>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</si>
  <si>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</si>
  <si>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</si>
  <si>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</si>
  <si>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</si>
  <si>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</si>
  <si>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</si>
  <si>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</si>
  <si>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</si>
  <si>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</si>
  <si>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</si>
  <si>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</si>
  <si>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</si>
  <si>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</si>
  <si>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</si>
  <si>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</si>
  <si>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</si>
  <si>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</si>
  <si>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</si>
  <si>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</si>
  <si>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</si>
  <si>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</si>
  <si>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</si>
  <si>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</si>
  <si>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</si>
  <si>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</si>
  <si>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</si>
  <si>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</si>
  <si>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</si>
  <si>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</si>
  <si>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</si>
  <si>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</si>
  <si>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</si>
  <si>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</si>
  <si>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</si>
  <si>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</si>
  <si>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</si>
  <si>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</si>
  <si>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</si>
  <si>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</si>
  <si>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</si>
  <si>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</si>
  <si>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</si>
  <si>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</si>
  <si>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</si>
  <si>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</si>
  <si>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</si>
  <si>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</si>
  <si>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</si>
  <si>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</si>
  <si>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</si>
  <si>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</si>
  <si>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</si>
  <si>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</si>
  <si>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</si>
  <si>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</si>
  <si>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</si>
  <si>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</si>
  <si>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</si>
  <si>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</si>
  <si>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</si>
  <si>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</si>
  <si>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</si>
  <si>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</si>
  <si>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</si>
  <si>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</si>
  <si>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</si>
  <si>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</si>
  <si>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</si>
  <si>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</si>
  <si>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</si>
  <si>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</si>
  <si>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</si>
  <si>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</si>
  <si>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</si>
  <si>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</si>
  <si>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</si>
  <si>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</si>
  <si>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</si>
  <si>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</si>
  <si>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</si>
  <si>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</si>
  <si>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</si>
  <si>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</si>
  <si>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</si>
  <si>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</si>
  <si>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</si>
  <si>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</si>
  <si>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</si>
  <si>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</si>
  <si>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</si>
  <si>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</si>
  <si>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</si>
  <si>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</si>
  <si>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</si>
  <si>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</si>
  <si>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</si>
  <si>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</si>
  <si>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</si>
  <si>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</si>
  <si>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</si>
  <si>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</si>
  <si>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</si>
  <si>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</si>
  <si>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</si>
  <si>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</si>
  <si>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</si>
  <si>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</si>
  <si>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</si>
  <si>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</si>
  <si>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</si>
  <si>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</si>
  <si>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</si>
  <si>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</si>
  <si>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</si>
  <si>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</si>
  <si>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</si>
  <si>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</si>
  <si>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</si>
  <si>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</si>
  <si>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</si>
  <si>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</si>
  <si>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</si>
  <si>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</si>
  <si>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</si>
  <si>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</si>
  <si>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</si>
  <si>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</si>
  <si>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</si>
  <si>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</si>
  <si>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</si>
  <si>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</si>
  <si>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</si>
  <si>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</si>
  <si>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</si>
  <si>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</si>
  <si>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</si>
  <si>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</si>
  <si>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</si>
  <si>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</si>
  <si>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</si>
  <si>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</si>
  <si>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</si>
  <si>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</si>
  <si>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</si>
  <si>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</si>
  <si>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</si>
  <si>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</si>
  <si>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</si>
  <si>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</si>
  <si>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</si>
  <si>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</si>
  <si>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</si>
  <si>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</si>
  <si>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</si>
  <si>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</si>
  <si>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</si>
  <si>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</si>
  <si>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</si>
  <si>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</si>
  <si>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</si>
  <si>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</si>
  <si>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</si>
  <si>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</si>
  <si>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</si>
  <si>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</si>
  <si>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</si>
  <si>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</si>
  <si>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</si>
  <si>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</si>
  <si>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</si>
  <si>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</si>
  <si>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</si>
  <si>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</si>
  <si>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</si>
  <si>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</si>
  <si>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</si>
  <si>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</si>
  <si>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</si>
  <si>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</si>
  <si>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</si>
  <si>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</si>
  <si>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</si>
  <si>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</si>
  <si>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</si>
  <si>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</si>
  <si>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</si>
  <si>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</si>
  <si>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</si>
  <si>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</si>
  <si>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</si>
  <si>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</si>
  <si>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</si>
  <si>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</si>
  <si>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</si>
  <si>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</si>
  <si>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</si>
  <si>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</si>
  <si>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</si>
  <si>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</si>
  <si>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</si>
  <si>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</si>
  <si>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</si>
  <si>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</si>
  <si>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</si>
  <si>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</si>
  <si>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</si>
  <si>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</si>
  <si>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</si>
  <si>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</si>
  <si>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</si>
  <si>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</si>
  <si>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</si>
  <si>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</si>
  <si>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</si>
  <si>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</si>
  <si>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</si>
  <si>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</si>
  <si>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</si>
  <si>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</si>
  <si>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</si>
  <si>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</si>
  <si>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</si>
  <si>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</si>
  <si>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</si>
  <si>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</si>
  <si>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</si>
  <si>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</si>
  <si>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</si>
  <si>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</si>
  <si>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</si>
  <si>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</si>
  <si>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</si>
  <si>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</si>
  <si>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</si>
  <si>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</si>
  <si>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</si>
  <si>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</si>
  <si>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</si>
  <si>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</si>
  <si>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</si>
  <si>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</si>
  <si>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</si>
  <si>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</si>
  <si>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</si>
  <si>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</si>
  <si>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</si>
  <si>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</si>
  <si>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</si>
  <si>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</si>
  <si>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</si>
  <si>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</si>
  <si>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</si>
  <si>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</si>
  <si>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</si>
  <si>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</si>
  <si>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</si>
  <si>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</si>
  <si>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</si>
  <si>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</si>
  <si>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</si>
  <si>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</si>
  <si>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</si>
  <si>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</si>
  <si>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</si>
  <si>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</si>
  <si>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</si>
  <si>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</si>
  <si>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</si>
  <si>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</si>
  <si>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</si>
  <si>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</si>
  <si>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</si>
  <si>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</si>
  <si>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</si>
  <si>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</si>
  <si>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</si>
  <si>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</si>
  <si>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</si>
  <si>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</si>
  <si>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</si>
  <si>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</si>
  <si>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</si>
  <si>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</si>
  <si>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</si>
  <si>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</si>
  <si>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</si>
  <si>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</si>
  <si>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</si>
  <si>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</si>
  <si>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</si>
  <si>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</si>
  <si>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</si>
  <si>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</si>
  <si>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</si>
  <si>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</si>
  <si>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</si>
  <si>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</si>
  <si>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</si>
  <si>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</si>
  <si>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</si>
  <si>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</si>
  <si>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</si>
  <si>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</si>
  <si>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</si>
  <si>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</si>
  <si>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</si>
  <si>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</si>
  <si>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</si>
  <si>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</si>
  <si>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</si>
  <si>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</si>
  <si>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</si>
  <si>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</si>
  <si>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</si>
  <si>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</si>
  <si>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</si>
  <si>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</si>
  <si>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</si>
  <si>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</si>
  <si>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</si>
  <si>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</si>
  <si>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</si>
  <si>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</si>
  <si>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</si>
  <si>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</si>
  <si>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</si>
  <si>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</si>
  <si>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</si>
  <si>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</si>
  <si>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</si>
  <si>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</si>
  <si>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</si>
  <si>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</si>
  <si>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</si>
  <si>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</si>
  <si>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</si>
  <si>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</si>
  <si>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</si>
  <si>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</si>
  <si>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</si>
  <si>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</si>
  <si>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</si>
  <si>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</si>
  <si>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</si>
  <si>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</si>
  <si>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</si>
  <si>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</si>
  <si>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</si>
  <si>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</si>
  <si>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</si>
  <si>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</si>
  <si>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</si>
  <si>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</si>
  <si>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</si>
  <si>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</si>
  <si>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</si>
  <si>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</si>
  <si>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</si>
  <si>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</si>
  <si>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</si>
  <si>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</si>
  <si>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</si>
  <si>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</si>
  <si>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</si>
  <si>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</si>
  <si>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</si>
  <si>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</si>
  <si>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</si>
  <si>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</si>
  <si>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</si>
  <si>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</si>
  <si>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</si>
  <si>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</si>
  <si>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</si>
  <si>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</si>
  <si>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</si>
  <si>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</si>
  <si>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</si>
  <si>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</si>
  <si>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</si>
  <si>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</si>
  <si>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</si>
  <si>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</si>
  <si>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</si>
  <si>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</si>
  <si>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</si>
  <si>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</si>
  <si>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</si>
  <si>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</si>
  <si>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</si>
  <si>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</si>
  <si>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</si>
  <si>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</si>
  <si>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</si>
  <si>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</si>
  <si>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</si>
  <si>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</si>
  <si>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</si>
  <si>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</si>
  <si>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</si>
  <si>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</si>
  <si>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</si>
  <si>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</si>
  <si>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</si>
  <si>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</si>
  <si>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</si>
  <si>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</si>
  <si>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</si>
  <si>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</si>
  <si>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</si>
  <si>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</si>
  <si>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</si>
  <si>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</si>
  <si>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</si>
  <si>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</si>
  <si>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</si>
  <si>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</si>
  <si>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</si>
  <si>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</si>
  <si>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</si>
  <si>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</si>
  <si>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</si>
  <si>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</si>
  <si>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</si>
  <si>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</si>
  <si>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</si>
  <si>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</si>
  <si>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</si>
  <si>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</si>
  <si>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</si>
  <si>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</si>
  <si>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</si>
  <si>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</si>
  <si>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</si>
  <si>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</si>
  <si>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</si>
  <si>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</si>
  <si>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</si>
  <si>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</si>
  <si>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</si>
  <si>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</si>
  <si>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</si>
  <si>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</si>
  <si>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</si>
  <si>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</si>
  <si>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</si>
  <si>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</si>
  <si>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</si>
  <si>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</si>
  <si>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</si>
  <si>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</si>
  <si>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</si>
  <si>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</si>
  <si>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</si>
  <si>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</si>
  <si>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</si>
  <si>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</si>
  <si>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</si>
  <si>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</si>
  <si>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</si>
  <si>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</si>
  <si>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</si>
  <si>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</si>
  <si>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</si>
  <si>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</si>
  <si>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</si>
  <si>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</si>
  <si>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</si>
  <si>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</si>
  <si>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</si>
  <si>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</si>
  <si>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</si>
  <si>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</si>
  <si>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</si>
  <si>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</si>
  <si>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</si>
  <si>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</si>
  <si>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</si>
  <si>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</si>
  <si>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</si>
  <si>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</si>
  <si>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</si>
  <si>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</si>
  <si>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</si>
  <si>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</si>
  <si>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</si>
  <si>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</si>
  <si>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</si>
  <si>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</si>
  <si>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</si>
  <si>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</si>
  <si>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</si>
  <si>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</si>
  <si>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</si>
  <si>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</si>
  <si>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</si>
  <si>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</si>
  <si>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</si>
  <si>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</si>
  <si>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</si>
  <si>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</si>
  <si>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</si>
  <si>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</si>
  <si>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</si>
  <si>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</si>
  <si>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</si>
  <si>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</si>
  <si>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</si>
  <si>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</si>
  <si>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</si>
  <si>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</si>
  <si>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</si>
  <si>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</si>
  <si>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</si>
  <si>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</si>
  <si>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</si>
  <si>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</si>
  <si>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</si>
  <si>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</si>
  <si>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</si>
  <si>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</si>
  <si>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</si>
  <si>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</si>
  <si>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</si>
  <si>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</si>
  <si>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</si>
  <si>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</si>
  <si>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</si>
  <si>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</si>
  <si>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</si>
  <si>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</si>
  <si>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</si>
  <si>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</si>
  <si>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</si>
  <si>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</si>
  <si>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</si>
  <si>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</si>
  <si>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</si>
  <si>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</si>
  <si>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</si>
  <si>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</si>
  <si>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</si>
  <si>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</si>
  <si>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</si>
  <si>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</si>
  <si>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</si>
  <si>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</si>
  <si>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</si>
  <si>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</si>
  <si>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</si>
  <si>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</si>
  <si>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</si>
  <si>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</si>
  <si>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</si>
  <si>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</si>
  <si>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</si>
  <si>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</si>
  <si>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</si>
  <si>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</si>
  <si>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</si>
  <si>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</si>
  <si>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</si>
  <si>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</si>
  <si>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</si>
  <si>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</si>
  <si>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</si>
  <si>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</si>
  <si>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</si>
  <si>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</si>
  <si>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</si>
  <si>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</si>
  <si>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</si>
  <si>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</si>
  <si>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</si>
  <si>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</si>
  <si>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</si>
  <si>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</si>
  <si>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</si>
  <si>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</si>
  <si>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</si>
  <si>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</si>
  <si>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</si>
  <si>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</si>
  <si>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</si>
  <si>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</si>
  <si>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</si>
  <si>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</si>
  <si>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</si>
  <si>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</si>
  <si>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</si>
  <si>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</si>
  <si>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</si>
  <si>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</si>
  <si>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</si>
  <si>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</si>
  <si>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</si>
  <si>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</si>
  <si>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</si>
  <si>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</si>
  <si>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</si>
  <si>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</si>
  <si>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</si>
  <si>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</si>
  <si>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</si>
  <si>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</si>
  <si>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</si>
  <si>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</si>
  <si>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</si>
  <si>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</si>
  <si>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</si>
  <si>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</si>
  <si>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</si>
  <si>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</si>
  <si>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</si>
  <si>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</si>
  <si>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</si>
  <si>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</si>
  <si>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</si>
  <si>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</si>
  <si>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</si>
  <si>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</si>
  <si>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</si>
  <si>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</si>
  <si>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</si>
  <si>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</si>
  <si>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</si>
  <si>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</si>
  <si>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</si>
  <si>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</si>
  <si>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</si>
  <si>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</si>
  <si>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</si>
  <si>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</si>
  <si>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</si>
  <si>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</si>
  <si>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</si>
  <si>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</si>
  <si>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</si>
  <si>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</si>
  <si>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</si>
  <si>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</si>
  <si>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</si>
  <si>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</si>
  <si>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</si>
  <si>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</si>
  <si>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</si>
  <si>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</si>
  <si>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</si>
  <si>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</si>
  <si>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</si>
  <si>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</si>
  <si>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</si>
  <si>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</si>
  <si>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</si>
  <si>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</si>
  <si>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</si>
  <si>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</si>
  <si>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</si>
  <si>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</si>
  <si>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</si>
  <si>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</si>
  <si>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</si>
  <si>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</si>
  <si>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</si>
  <si>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</si>
  <si>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</si>
  <si>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</si>
  <si>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</si>
  <si>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</si>
  <si>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</si>
  <si>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</si>
  <si>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</si>
  <si>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</si>
  <si>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</si>
  <si>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</si>
  <si>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</si>
  <si>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</si>
  <si>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</si>
  <si>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</si>
  <si>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</si>
  <si>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</si>
  <si>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</si>
  <si>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</si>
  <si>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</si>
  <si>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</si>
  <si>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</si>
  <si>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</si>
  <si>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</si>
  <si>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</si>
  <si>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</si>
  <si>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</si>
  <si>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</si>
  <si>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</si>
  <si>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</si>
  <si>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</si>
  <si>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</si>
  <si>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</si>
  <si>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</si>
  <si>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</si>
  <si>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</si>
  <si>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</si>
  <si>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</si>
  <si>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</si>
  <si>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</si>
  <si>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</si>
  <si>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</si>
  <si>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</si>
  <si>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</si>
  <si>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</si>
  <si>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</si>
  <si>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</si>
  <si>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</si>
  <si>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</si>
  <si>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</si>
  <si>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</si>
  <si>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</si>
  <si>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</si>
  <si>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</si>
  <si>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</si>
  <si>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</si>
  <si>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</si>
  <si>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</si>
  <si>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</si>
  <si>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</si>
  <si>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</si>
  <si>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</si>
  <si>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</si>
  <si>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</si>
  <si>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</si>
  <si>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</si>
  <si>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</si>
  <si>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</si>
  <si>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</si>
  <si>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</si>
  <si>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</si>
  <si>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</si>
  <si>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</si>
  <si>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</si>
  <si>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</si>
  <si>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</si>
  <si>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</si>
  <si>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</si>
  <si>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</si>
  <si>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</si>
  <si>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</si>
  <si>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</si>
  <si>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</si>
  <si>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</si>
  <si>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</si>
  <si>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</si>
  <si>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</si>
  <si>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</si>
  <si>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</si>
  <si>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</si>
  <si>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</si>
  <si>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</si>
  <si>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</si>
  <si>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</si>
  <si>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</si>
  <si>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</si>
  <si>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</si>
  <si>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</si>
  <si>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</si>
  <si>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</si>
  <si>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</si>
  <si>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</si>
  <si>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</si>
  <si>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</si>
  <si>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</si>
  <si>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</si>
  <si>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</si>
  <si>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</si>
  <si>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</si>
  <si>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</si>
  <si>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</si>
  <si>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</si>
  <si>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</si>
  <si>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</si>
  <si>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</si>
  <si>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</si>
  <si>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</si>
  <si>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</si>
  <si>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</si>
  <si>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</si>
  <si>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</si>
  <si>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</si>
  <si>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</si>
  <si>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</si>
  <si>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</si>
  <si>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</si>
  <si>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</si>
  <si>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</si>
  <si>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</si>
  <si>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</si>
  <si>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</si>
  <si>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</si>
  <si>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</si>
  <si>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</si>
  <si>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</si>
  <si>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</si>
  <si>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</si>
  <si>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</si>
  <si>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</si>
  <si>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</si>
  <si>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</si>
  <si>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</si>
  <si>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</si>
  <si>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</si>
  <si>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</si>
  <si>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</si>
  <si>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</si>
  <si>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</si>
  <si>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</si>
  <si>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</si>
  <si>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</si>
  <si>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</si>
  <si>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</si>
  <si>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</si>
  <si>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</si>
  <si>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</si>
  <si>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</si>
  <si>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</si>
  <si>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</si>
  <si>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</si>
  <si>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</si>
  <si>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</si>
  <si>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</si>
  <si>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</si>
  <si>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</si>
  <si>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</si>
  <si>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</si>
  <si>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</si>
  <si>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</si>
  <si>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</si>
  <si>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</si>
  <si>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</si>
  <si>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</si>
  <si>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</si>
  <si>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</si>
  <si>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</si>
  <si>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</si>
  <si>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</si>
  <si>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</si>
  <si>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</si>
  <si>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</si>
  <si>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</si>
  <si>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</si>
  <si>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</si>
  <si>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</si>
  <si>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</si>
  <si>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</si>
  <si>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</si>
  <si>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</si>
  <si>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</si>
  <si>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</si>
  <si>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</si>
  <si>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</si>
  <si>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</si>
  <si>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</si>
  <si>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</si>
  <si>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</si>
  <si>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</si>
  <si>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</si>
  <si>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</si>
  <si>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</si>
  <si>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</si>
  <si>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</si>
  <si>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</si>
  <si>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</si>
  <si>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</si>
  <si>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</si>
  <si>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</si>
  <si>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</si>
  <si>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</si>
  <si>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</si>
  <si>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</si>
  <si>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</si>
  <si>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</si>
  <si>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</si>
  <si>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</si>
  <si>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</si>
  <si>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</si>
  <si>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</si>
  <si>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</si>
  <si>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</si>
  <si>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</si>
  <si>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</si>
  <si>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</si>
  <si>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</si>
  <si>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</si>
  <si>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</si>
  <si>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</si>
  <si>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</si>
  <si>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</si>
  <si>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</si>
  <si>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</si>
  <si>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</si>
  <si>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</si>
  <si>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</si>
  <si>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</si>
  <si>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</si>
  <si>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</si>
  <si>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</si>
  <si>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</si>
  <si>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</si>
  <si>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</si>
  <si>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</si>
  <si>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</si>
  <si>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</si>
  <si>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</si>
  <si>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</si>
  <si>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</si>
  <si>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</si>
  <si>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</si>
  <si>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</si>
  <si>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</si>
  <si>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</si>
  <si>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</si>
  <si>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</si>
  <si>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</si>
  <si>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</si>
  <si>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</si>
  <si>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</si>
  <si>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</si>
  <si>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</si>
  <si>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</si>
  <si>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</si>
  <si>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</si>
  <si>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</si>
  <si>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</si>
  <si>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</si>
  <si>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</si>
  <si>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</si>
  <si>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</si>
  <si>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</si>
  <si>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</si>
  <si>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</si>
  <si>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</si>
  <si>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</si>
  <si>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</si>
  <si>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</si>
  <si>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</si>
  <si>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</si>
  <si>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</si>
  <si>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</si>
  <si>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</si>
  <si>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</si>
  <si>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</si>
  <si>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</si>
  <si>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</si>
  <si>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</si>
  <si>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</si>
  <si>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</si>
  <si>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</si>
  <si>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</si>
  <si>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</si>
  <si>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</si>
  <si>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</si>
  <si>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</si>
  <si>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</si>
  <si>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</si>
  <si>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</si>
  <si>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</si>
  <si>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</si>
  <si>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</si>
  <si>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</si>
  <si>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</si>
  <si>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</si>
  <si>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</si>
  <si>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</si>
  <si>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</si>
  <si>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</si>
  <si>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</si>
  <si>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</si>
  <si>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</si>
  <si>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</si>
  <si>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</si>
  <si>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</si>
  <si>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</si>
  <si>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</si>
  <si>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</si>
  <si>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</si>
  <si>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</si>
  <si>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</si>
  <si>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</si>
  <si>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</si>
  <si>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</si>
  <si>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</si>
  <si>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</si>
  <si>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</si>
  <si>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</si>
  <si>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</si>
  <si>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</si>
  <si>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</si>
  <si>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</si>
  <si>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</si>
  <si>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</si>
  <si>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</si>
  <si>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</si>
  <si>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</si>
  <si>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</si>
  <si>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</si>
  <si>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</si>
  <si>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</si>
  <si>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</si>
  <si>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</si>
  <si>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</si>
  <si>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</si>
  <si>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</si>
  <si>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</si>
  <si>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</si>
  <si>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</si>
  <si>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</si>
  <si>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</si>
  <si>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</si>
  <si>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</si>
  <si>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</si>
  <si>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</si>
  <si>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</si>
  <si>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</si>
  <si>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</si>
  <si>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</si>
  <si>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</si>
  <si>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</si>
  <si>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</si>
  <si>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</si>
  <si>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</si>
  <si>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</si>
  <si>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</si>
  <si>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</si>
  <si>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</si>
  <si>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</si>
  <si>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</si>
  <si>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</si>
  <si>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</si>
  <si>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</si>
  <si>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</si>
  <si>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</si>
  <si>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</si>
  <si>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</si>
  <si>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</si>
  <si>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</si>
  <si>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</si>
  <si>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</si>
  <si>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</si>
  <si>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</si>
  <si>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</si>
  <si>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</si>
  <si>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</si>
  <si>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</si>
  <si>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</si>
  <si>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</si>
  <si>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</si>
  <si>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</si>
  <si>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</si>
  <si>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</si>
  <si>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</si>
  <si>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</si>
  <si>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</si>
  <si>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</si>
  <si>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</si>
  <si>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</si>
  <si>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</si>
  <si>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</si>
  <si>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</si>
  <si>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</si>
  <si>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</si>
  <si>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</si>
  <si>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</si>
  <si>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</si>
  <si>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</si>
  <si>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</si>
  <si>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</si>
  <si>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</si>
  <si>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</si>
  <si>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</si>
  <si>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</si>
  <si>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</si>
  <si>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</si>
  <si>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</si>
  <si>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</si>
  <si>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</si>
  <si>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</si>
  <si>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</si>
  <si>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</si>
  <si>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</si>
  <si>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</si>
  <si>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</si>
  <si>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</si>
  <si>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</si>
  <si>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</si>
  <si>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</si>
  <si>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</si>
  <si>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</si>
  <si>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</si>
  <si>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</si>
  <si>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</si>
  <si>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</si>
  <si>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</si>
  <si>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</si>
  <si>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</si>
  <si>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</si>
  <si>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</si>
  <si>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</si>
  <si>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</si>
  <si>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</si>
  <si>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</si>
  <si>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</si>
  <si>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</si>
  <si>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</si>
  <si>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</si>
  <si>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</si>
  <si>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</si>
  <si>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</si>
  <si>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</si>
  <si>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</si>
  <si>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</si>
  <si>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</si>
  <si>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</si>
  <si>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</si>
  <si>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</si>
  <si>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</si>
  <si>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</si>
  <si>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</si>
  <si>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</si>
  <si>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</si>
  <si>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</si>
  <si>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</si>
  <si>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</si>
  <si>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</si>
  <si>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</si>
  <si>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</si>
  <si>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</si>
  <si>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</si>
  <si>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</si>
  <si>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</si>
  <si>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</si>
  <si>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</si>
  <si>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</si>
  <si>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</si>
  <si>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</si>
  <si>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</si>
  <si>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</si>
  <si>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</si>
  <si>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</si>
  <si>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</si>
  <si>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</si>
  <si>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</si>
  <si>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</si>
  <si>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</si>
  <si>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</si>
  <si>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</si>
  <si>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</si>
  <si>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</si>
  <si>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</si>
  <si>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</si>
  <si>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</si>
  <si>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</si>
  <si>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</si>
  <si>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</si>
  <si>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</si>
  <si>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</si>
  <si>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</si>
  <si>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</si>
  <si>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</si>
  <si>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</si>
  <si>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</si>
  <si>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</si>
  <si>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</si>
  <si>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</si>
  <si>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</si>
  <si>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</si>
  <si>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</si>
  <si>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</si>
  <si>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</si>
  <si>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</si>
  <si>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</si>
  <si>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</si>
  <si>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</si>
  <si>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</si>
  <si>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</si>
  <si>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</si>
  <si>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</si>
  <si>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</si>
  <si>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</si>
  <si>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</si>
  <si>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</si>
  <si>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</si>
  <si>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</si>
  <si>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</si>
  <si>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</si>
  <si>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</si>
  <si>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</si>
  <si>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</si>
  <si>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</si>
  <si>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</si>
  <si>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</si>
  <si>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</si>
  <si>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</si>
  <si>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</si>
  <si>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</si>
  <si>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</si>
  <si>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</si>
  <si>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</si>
  <si>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</si>
  <si>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</si>
  <si>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</si>
  <si>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</si>
  <si>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</si>
  <si>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</si>
  <si>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</si>
  <si>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</si>
  <si>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</si>
  <si>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</si>
  <si>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</si>
  <si>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</si>
  <si>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</si>
  <si>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</si>
  <si>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</si>
  <si>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</si>
  <si>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</si>
  <si>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</si>
  <si>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</si>
  <si>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</si>
  <si>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</si>
  <si>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</si>
  <si>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</si>
  <si>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</si>
  <si>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</si>
  <si>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</si>
  <si>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</si>
  <si>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</si>
  <si>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</si>
  <si>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</si>
  <si>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</si>
  <si>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</si>
  <si>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</si>
  <si>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</si>
  <si>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</si>
  <si>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</si>
  <si>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</si>
  <si>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</si>
  <si>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</si>
  <si>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</si>
  <si>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</si>
  <si>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</si>
  <si>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</si>
  <si>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</si>
  <si>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</si>
  <si>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</si>
  <si>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</si>
  <si>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</si>
  <si>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</si>
  <si>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</si>
  <si>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</si>
  <si>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</si>
  <si>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</si>
  <si>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</si>
  <si>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</si>
  <si>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</si>
  <si>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</si>
  <si>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</si>
  <si>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</si>
  <si>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</si>
  <si>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</si>
  <si>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</si>
  <si>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</si>
  <si>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</si>
  <si>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</si>
  <si>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</si>
  <si>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</si>
  <si>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</si>
  <si>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</si>
  <si>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</si>
  <si>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</si>
  <si>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</si>
  <si>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</si>
  <si>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</si>
  <si>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</si>
  <si>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</si>
  <si>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</si>
  <si>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</si>
  <si>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</si>
  <si>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</si>
  <si>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</si>
  <si>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</si>
  <si>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</si>
  <si>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</si>
  <si>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</si>
  <si>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</si>
  <si>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</si>
  <si>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</si>
  <si>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</si>
  <si>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</si>
  <si>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</si>
  <si>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</si>
  <si>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</si>
  <si>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</si>
  <si>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</si>
  <si>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</si>
  <si>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</si>
  <si>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</si>
  <si>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</si>
  <si>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</si>
  <si>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</si>
  <si>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</si>
  <si>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</si>
  <si>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</si>
  <si>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</si>
  <si>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</si>
  <si>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</si>
  <si>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</si>
  <si>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</si>
  <si>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</si>
  <si>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</si>
  <si>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</si>
  <si>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</si>
  <si>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</si>
  <si>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</si>
  <si>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</si>
  <si>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</si>
  <si>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</si>
  <si>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</si>
  <si>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</si>
  <si>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</si>
  <si>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</si>
  <si>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</si>
  <si>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</si>
  <si>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</si>
  <si>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</si>
  <si>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</si>
  <si>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</si>
  <si>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</si>
  <si>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</si>
  <si>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</si>
  <si>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</si>
  <si>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</si>
  <si>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</si>
  <si>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</si>
  <si>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</si>
  <si>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</si>
  <si>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</si>
  <si>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</si>
  <si>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</si>
  <si>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</si>
  <si>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</si>
  <si>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</si>
  <si>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</si>
  <si>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</si>
  <si>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</si>
  <si>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</si>
  <si>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</si>
  <si>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</si>
  <si>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</si>
  <si>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</si>
  <si>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</si>
  <si>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</si>
  <si>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</si>
  <si>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</si>
  <si>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</si>
  <si>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</si>
  <si>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</si>
  <si>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</si>
  <si>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</si>
  <si>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</si>
  <si>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</si>
  <si>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</si>
  <si>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</si>
  <si>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</si>
  <si>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</si>
  <si>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</si>
  <si>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</si>
  <si>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</si>
  <si>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</si>
  <si>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</si>
  <si>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</si>
  <si>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</si>
  <si>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</si>
  <si>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</si>
  <si>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</si>
  <si>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</si>
  <si>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</si>
  <si>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</si>
  <si>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</si>
  <si>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</si>
  <si>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</si>
  <si>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</si>
  <si>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</si>
  <si>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</si>
  <si>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</si>
  <si>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</si>
  <si>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</si>
  <si>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</si>
  <si>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</si>
  <si>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</si>
  <si>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</si>
  <si>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</si>
  <si>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</si>
  <si>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</si>
  <si>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</si>
  <si>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</si>
  <si>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</si>
  <si>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</si>
  <si>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</si>
  <si>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</si>
  <si>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</si>
  <si>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</si>
  <si>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</si>
  <si>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</si>
  <si>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</si>
  <si>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</si>
  <si>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</si>
  <si>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</si>
  <si>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</si>
  <si>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</si>
  <si>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</si>
  <si>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</si>
  <si>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</si>
  <si>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</si>
  <si>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</si>
  <si>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</si>
  <si>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</si>
  <si>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</si>
  <si>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</si>
  <si>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</si>
  <si>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</si>
  <si>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</si>
  <si>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</si>
  <si>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</si>
  <si>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</si>
  <si>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</si>
  <si>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</si>
  <si>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</si>
  <si>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</si>
  <si>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</si>
  <si>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</si>
  <si>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</si>
  <si>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</si>
  <si>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</si>
  <si>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</si>
  <si>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</si>
  <si>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</si>
  <si>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</si>
  <si>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</si>
  <si>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</si>
  <si>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</si>
  <si>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</si>
  <si>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</si>
  <si>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</si>
  <si>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</si>
  <si>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</si>
  <si>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</si>
  <si>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</si>
  <si>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</si>
  <si>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</si>
  <si>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</si>
  <si>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</si>
  <si>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</si>
  <si>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</si>
  <si>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</si>
  <si>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</si>
  <si>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</si>
  <si>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</si>
  <si>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</si>
  <si>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</si>
  <si>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</si>
  <si>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</si>
  <si>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</si>
  <si>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</si>
  <si>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</si>
  <si>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</si>
  <si>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</si>
  <si>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</si>
  <si>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</si>
  <si>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</si>
  <si>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</si>
  <si>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</si>
  <si>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</si>
  <si>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</si>
  <si>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</si>
  <si>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</si>
  <si>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</si>
  <si>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</si>
  <si>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</si>
  <si>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</si>
  <si>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</si>
  <si>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</si>
  <si>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</si>
  <si>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</si>
  <si>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</si>
  <si>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</si>
  <si>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</si>
  <si>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</si>
  <si>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</si>
  <si>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</si>
  <si>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</si>
  <si>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</si>
  <si>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</si>
  <si>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</si>
  <si>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</si>
  <si>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</si>
  <si>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</si>
  <si>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</si>
  <si>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</si>
  <si>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</si>
  <si>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</si>
  <si>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</si>
  <si>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</si>
  <si>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</si>
  <si>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</si>
  <si>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</si>
  <si>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</si>
  <si>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</si>
  <si>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</si>
  <si>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</si>
  <si>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</si>
  <si>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</si>
  <si>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</si>
  <si>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</si>
  <si>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</si>
  <si>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</si>
  <si>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</si>
  <si>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</si>
  <si>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</si>
  <si>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</si>
  <si>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</si>
  <si>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</si>
  <si>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</si>
  <si>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</si>
  <si>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</si>
  <si>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</si>
  <si>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</si>
  <si>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</si>
  <si>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</si>
  <si>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</si>
  <si>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</si>
  <si>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</si>
  <si>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</si>
  <si>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</si>
  <si>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</si>
  <si>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</si>
  <si>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</si>
  <si>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</si>
  <si>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</si>
  <si>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</si>
  <si>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</si>
  <si>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</si>
  <si>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</si>
  <si>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</si>
  <si>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</si>
  <si>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</si>
  <si>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</si>
  <si>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</si>
  <si>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</si>
  <si>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</si>
  <si>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</si>
  <si>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</si>
  <si>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</si>
  <si>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</si>
  <si>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</si>
  <si>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</si>
  <si>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</si>
  <si>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</si>
  <si>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</si>
  <si>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</si>
  <si>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</si>
  <si>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</si>
  <si>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</si>
  <si>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</si>
  <si>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</si>
  <si>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</si>
  <si>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</si>
  <si>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</si>
  <si>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</si>
  <si>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</si>
  <si>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</si>
  <si>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</si>
  <si>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</si>
  <si>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</si>
  <si>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</si>
  <si>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</si>
  <si>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</si>
  <si>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</si>
  <si>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</si>
  <si>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</si>
  <si>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</si>
  <si>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</si>
  <si>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</si>
  <si>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</si>
  <si>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</si>
  <si>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</si>
  <si>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</si>
  <si>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</si>
  <si>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</si>
  <si>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</si>
  <si>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</si>
  <si>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</si>
  <si>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</si>
  <si>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</si>
  <si>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</si>
  <si>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</si>
  <si>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</si>
  <si>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</si>
  <si>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</si>
  <si>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</si>
  <si>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</si>
  <si>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</si>
  <si>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</si>
  <si>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</si>
  <si>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</si>
  <si>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</si>
  <si>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</si>
  <si>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</si>
  <si>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</si>
  <si>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</si>
  <si>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</si>
  <si>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</si>
  <si>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</si>
  <si>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</si>
  <si>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</si>
  <si>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</si>
  <si>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</si>
  <si>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</si>
  <si>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</si>
  <si>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</si>
  <si>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</si>
  <si>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</si>
  <si>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</si>
  <si>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</si>
  <si>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</si>
  <si>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</si>
  <si>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</si>
  <si>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</si>
  <si>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</si>
  <si>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</si>
  <si>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</si>
  <si>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</si>
  <si>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</si>
  <si>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</si>
  <si>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</si>
  <si>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</si>
  <si>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</si>
  <si>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</si>
  <si>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</si>
  <si>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</si>
  <si>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</si>
  <si>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</si>
  <si>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</si>
  <si>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</si>
  <si>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</si>
  <si>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</si>
  <si>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</si>
  <si>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</si>
  <si>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</si>
  <si>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</si>
  <si>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</si>
  <si>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</si>
  <si>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</si>
  <si>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</si>
  <si>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</si>
  <si>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</si>
  <si>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</si>
  <si>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</si>
  <si>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</si>
  <si>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</si>
  <si>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</si>
  <si>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</si>
  <si>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</si>
  <si>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</si>
  <si>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</si>
  <si>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</si>
  <si>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</si>
  <si>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</si>
  <si>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</si>
  <si>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</si>
  <si>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</si>
  <si>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</si>
  <si>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</si>
  <si>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</si>
  <si>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</si>
  <si>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</si>
  <si>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</si>
  <si>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</si>
  <si>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</si>
  <si>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</si>
  <si>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</si>
  <si>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</si>
  <si>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</si>
  <si>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</si>
  <si>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</si>
  <si>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</si>
  <si>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</si>
  <si>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</si>
  <si>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</si>
  <si>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</si>
  <si>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</si>
  <si>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</si>
  <si>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</si>
  <si>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</si>
  <si>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</si>
  <si>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</si>
  <si>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</si>
  <si>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</si>
  <si>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</si>
  <si>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</si>
  <si>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</si>
  <si>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</si>
  <si>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</si>
  <si>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</si>
  <si>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</si>
  <si>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</si>
  <si>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</si>
  <si>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</si>
  <si>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</si>
  <si>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</si>
  <si>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</si>
  <si>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</si>
  <si>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</si>
  <si>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</si>
  <si>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</si>
  <si>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</si>
  <si>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</si>
  <si>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</si>
  <si>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</si>
  <si>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</si>
  <si>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</si>
  <si>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</si>
  <si>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</si>
  <si>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</si>
  <si>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</si>
  <si>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</si>
  <si>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</si>
  <si>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</si>
  <si>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</si>
  <si>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</si>
  <si>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</si>
  <si>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</si>
  <si>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</si>
  <si>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</si>
  <si>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</si>
  <si>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</si>
  <si>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</si>
  <si>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</si>
  <si>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</si>
  <si>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</si>
  <si>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</si>
  <si>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</si>
  <si>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</si>
  <si>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</si>
  <si>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</si>
  <si>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</si>
  <si>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</si>
  <si>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</si>
  <si>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</si>
  <si>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</si>
  <si>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</si>
  <si>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</si>
  <si>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</si>
  <si>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</si>
  <si>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</si>
  <si>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</si>
  <si>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</si>
  <si>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</si>
  <si>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</si>
  <si>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</si>
  <si>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</si>
  <si>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</si>
  <si>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</si>
  <si>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</si>
  <si>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</si>
  <si>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</si>
  <si>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</si>
  <si>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</si>
  <si>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</si>
  <si>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</si>
  <si>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</si>
  <si>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</si>
  <si>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</si>
  <si>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</si>
  <si>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</si>
  <si>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</si>
  <si>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</si>
  <si>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</si>
  <si>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</si>
  <si>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</si>
  <si>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</si>
  <si>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</si>
  <si>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</si>
  <si>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</si>
  <si>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</si>
  <si>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</si>
  <si>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</si>
  <si>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</si>
  <si>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</si>
  <si>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</si>
  <si>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</si>
  <si>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</si>
  <si>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</si>
  <si>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</si>
  <si>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</si>
  <si>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</si>
  <si>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</si>
  <si>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</si>
  <si>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</si>
  <si>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</si>
  <si>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</si>
  <si>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</si>
  <si>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</si>
  <si>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</si>
  <si>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</si>
  <si>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</si>
  <si>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</si>
  <si>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</si>
  <si>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</si>
  <si>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</si>
  <si>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</si>
  <si>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</si>
  <si>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</si>
  <si>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</si>
  <si>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</si>
  <si>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</si>
  <si>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</si>
  <si>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</si>
  <si>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</si>
  <si>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</si>
  <si>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</si>
  <si>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</si>
  <si>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</si>
  <si>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</si>
  <si>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</si>
  <si>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</si>
  <si>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</si>
  <si>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</si>
  <si>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</si>
  <si>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</si>
  <si>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</si>
  <si>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</si>
  <si>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</si>
  <si>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</si>
  <si>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</si>
  <si>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</si>
  <si>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</si>
  <si>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</si>
  <si>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</si>
  <si>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</si>
  <si>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</si>
  <si>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</si>
  <si>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</si>
  <si>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</si>
  <si>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</si>
  <si>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</si>
  <si>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</si>
  <si>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</si>
  <si>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</si>
  <si>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</si>
  <si>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</si>
  <si>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</si>
  <si>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</si>
  <si>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</si>
  <si>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</si>
  <si>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</si>
  <si>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</si>
  <si>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</si>
  <si>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</si>
  <si>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</si>
  <si>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</si>
  <si>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</si>
  <si>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</si>
  <si>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</si>
  <si>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</si>
  <si>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</si>
  <si>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</si>
  <si>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</si>
  <si>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</si>
  <si>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</si>
  <si>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</si>
  <si>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</si>
  <si>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</si>
  <si>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</si>
  <si>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</si>
  <si>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</si>
  <si>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</si>
  <si>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</si>
  <si>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</si>
  <si>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</si>
  <si>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</si>
  <si>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</si>
  <si>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</si>
  <si>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</si>
  <si>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</si>
  <si>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</si>
  <si>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</si>
  <si>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</si>
  <si>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</si>
  <si>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</si>
  <si>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</si>
  <si>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</si>
  <si>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</si>
  <si>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</si>
  <si>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</si>
  <si>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</si>
  <si>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</si>
  <si>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</si>
  <si>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</si>
  <si>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</si>
  <si>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</si>
  <si>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</si>
  <si>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</si>
  <si>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</si>
  <si>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</si>
  <si>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</si>
  <si>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</si>
  <si>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</si>
  <si>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</si>
  <si>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</si>
  <si>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</si>
  <si>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</si>
  <si>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</si>
  <si>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</si>
  <si>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</si>
  <si>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</si>
  <si>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</si>
  <si>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</si>
  <si>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</si>
  <si>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</si>
  <si>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</si>
  <si>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</si>
  <si>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</si>
  <si>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</si>
  <si>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</si>
  <si>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</si>
  <si>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</si>
  <si>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</si>
  <si>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</si>
  <si>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</si>
  <si>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</si>
  <si>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</si>
  <si>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</si>
  <si>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</si>
  <si>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</si>
  <si>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</si>
  <si>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</si>
  <si>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</si>
  <si>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</si>
  <si>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</si>
  <si>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</si>
  <si>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</si>
  <si>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</si>
  <si>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</si>
  <si>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</si>
  <si>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</si>
  <si>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</si>
  <si>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</si>
  <si>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</si>
  <si>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</si>
  <si>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</si>
  <si>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</si>
  <si>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</si>
  <si>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</si>
  <si>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</si>
  <si>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</si>
  <si>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</si>
  <si>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</si>
  <si>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</si>
  <si>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</si>
  <si>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</si>
  <si>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</si>
  <si>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</si>
  <si>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</si>
  <si>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</si>
  <si>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</si>
  <si>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</si>
  <si>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</si>
  <si>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</si>
  <si>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</si>
  <si>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</si>
  <si>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</si>
  <si>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</si>
  <si>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</si>
  <si>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</si>
  <si>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</si>
  <si>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</si>
  <si>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</si>
  <si>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</si>
  <si>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</si>
  <si>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</si>
  <si>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</si>
  <si>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</si>
  <si>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</si>
  <si>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</si>
  <si>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</si>
  <si>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</si>
  <si>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</si>
  <si>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</si>
  <si>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</si>
  <si>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</si>
  <si>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</si>
  <si>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</si>
  <si>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</si>
  <si>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</si>
  <si>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</si>
  <si>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</si>
  <si>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</si>
  <si>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</si>
  <si>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</si>
  <si>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</si>
  <si>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</si>
  <si>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</si>
  <si>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</si>
  <si>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</si>
  <si>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</si>
  <si>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</si>
  <si>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</si>
  <si>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</si>
  <si>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</si>
  <si>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</si>
  <si>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</si>
  <si>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</si>
  <si>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</si>
  <si>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</si>
  <si>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</si>
  <si>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</si>
  <si>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</si>
  <si>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</si>
  <si>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</si>
  <si>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</si>
  <si>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</si>
  <si>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</si>
  <si>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</si>
  <si>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</si>
  <si>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</si>
  <si>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</si>
  <si>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</si>
  <si>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</si>
  <si>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</si>
  <si>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</si>
  <si>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</si>
  <si>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</si>
  <si>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</si>
  <si>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</si>
  <si>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</si>
  <si>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</si>
  <si>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</si>
  <si>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</si>
  <si>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</si>
  <si>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</si>
  <si>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</si>
  <si>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</si>
  <si>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</si>
  <si>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</si>
  <si>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</si>
  <si>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</si>
  <si>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</si>
  <si>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</si>
  <si>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</si>
  <si>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</si>
  <si>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</si>
  <si>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</si>
  <si>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</si>
  <si>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</si>
  <si>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</si>
  <si>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</si>
  <si>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</si>
  <si>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</si>
  <si>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</si>
  <si>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</si>
  <si>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</si>
  <si>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</si>
  <si>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</si>
  <si>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</si>
  <si>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</si>
  <si>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</si>
  <si>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</si>
  <si>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</si>
  <si>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</si>
  <si>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</si>
  <si>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</si>
  <si>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</si>
  <si>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</si>
  <si>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</si>
  <si>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</si>
  <si>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</si>
  <si>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</si>
  <si>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</si>
  <si>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</si>
  <si>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</si>
  <si>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</si>
  <si>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</si>
  <si>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</si>
  <si>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</si>
  <si>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</si>
  <si>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</si>
  <si>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</si>
  <si>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</si>
  <si>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</si>
  <si>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</si>
  <si>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</si>
  <si>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</si>
  <si>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</si>
  <si>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</si>
  <si>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</si>
  <si>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</si>
  <si>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</si>
  <si>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</si>
  <si>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</si>
  <si>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</si>
  <si>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</si>
  <si>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</si>
  <si>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</si>
  <si>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</si>
  <si>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</si>
  <si>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</si>
  <si>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</si>
  <si>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</si>
  <si>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</si>
  <si>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</si>
  <si>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</si>
  <si>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</si>
  <si>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</si>
  <si>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</si>
  <si>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</si>
  <si>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</si>
  <si>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</si>
  <si>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</si>
  <si>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</si>
  <si>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</si>
  <si>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</si>
  <si>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</si>
  <si>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</si>
  <si>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</si>
  <si>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</si>
  <si>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</si>
  <si>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</si>
  <si>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</si>
  <si>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</si>
  <si>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</si>
  <si>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</si>
  <si>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</si>
  <si>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</si>
  <si>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</si>
  <si>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</si>
  <si>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</si>
  <si>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</si>
  <si>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</si>
  <si>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</si>
  <si>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</si>
  <si>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</si>
  <si>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</si>
  <si>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</si>
  <si>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</si>
  <si>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</si>
  <si>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</si>
  <si>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</si>
  <si>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</si>
  <si>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</si>
  <si>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</si>
  <si>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</si>
  <si>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</si>
  <si>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</si>
  <si>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</si>
  <si>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</si>
  <si>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</si>
  <si>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</si>
  <si>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</si>
  <si>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</si>
  <si>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</si>
  <si>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</si>
  <si>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</si>
  <si>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</si>
  <si>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</si>
  <si>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</si>
  <si>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</si>
  <si>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</si>
  <si>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</si>
  <si>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</si>
  <si>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</si>
  <si>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</si>
  <si>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</si>
  <si>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</si>
  <si>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</si>
  <si>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</si>
  <si>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</si>
  <si>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</si>
  <si>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</si>
  <si>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</si>
  <si>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</si>
  <si>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</si>
  <si>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</si>
  <si>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</si>
  <si>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</si>
  <si>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</si>
  <si>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</si>
  <si>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</si>
  <si>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</si>
  <si>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</si>
  <si>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</si>
  <si>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</si>
  <si>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</si>
  <si>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</si>
  <si>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</si>
  <si>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</si>
  <si>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</si>
  <si>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</si>
  <si>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</si>
  <si>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</si>
  <si>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</si>
  <si>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</si>
  <si>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</si>
  <si>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</si>
  <si>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</si>
  <si>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</si>
  <si>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</si>
  <si>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</si>
  <si>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</si>
  <si>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</si>
  <si>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</si>
  <si>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</si>
  <si>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</si>
  <si>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</si>
  <si>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</si>
  <si>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</si>
  <si>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</si>
  <si>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</si>
  <si>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</si>
  <si>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</si>
  <si>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</si>
  <si>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</si>
  <si>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</si>
  <si>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</si>
  <si>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</si>
  <si>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</si>
  <si>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</si>
  <si>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</si>
  <si>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</si>
  <si>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</si>
  <si>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</si>
  <si>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</si>
  <si>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</si>
  <si>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</si>
  <si>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</si>
  <si>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</si>
  <si>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</si>
  <si>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</si>
  <si>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</si>
  <si>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</si>
  <si>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</si>
  <si>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</si>
  <si>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</si>
  <si>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</si>
  <si>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</si>
  <si>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</si>
  <si>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</si>
  <si>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</si>
  <si>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</si>
  <si>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</si>
  <si>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</si>
  <si>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</si>
  <si>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</si>
  <si>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</si>
  <si>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</si>
  <si>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</si>
  <si>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</si>
  <si>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</si>
  <si>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</si>
  <si>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</si>
  <si>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</si>
  <si>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</si>
  <si>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</si>
  <si>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</si>
  <si>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</si>
  <si>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</si>
  <si>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</si>
  <si>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</si>
  <si>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</si>
  <si>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</si>
  <si>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</si>
  <si>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</si>
  <si>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</si>
  <si>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</si>
  <si>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</si>
  <si>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</si>
  <si>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</si>
  <si>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</si>
  <si>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</si>
  <si>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</si>
  <si>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</si>
  <si>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</si>
  <si>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</si>
  <si>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</si>
  <si>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</si>
  <si>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</si>
  <si>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</si>
  <si>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</si>
  <si>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</si>
  <si>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</si>
  <si>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</si>
  <si>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</si>
  <si>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</si>
  <si>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</si>
  <si>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</si>
  <si>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</si>
  <si>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</si>
  <si>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</si>
  <si>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</si>
  <si>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</si>
  <si>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</si>
  <si>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</si>
  <si>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</si>
  <si>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</si>
  <si>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</si>
  <si>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</si>
  <si>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</si>
  <si>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</si>
  <si>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</si>
  <si>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</si>
  <si>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</si>
  <si>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</si>
  <si>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</si>
  <si>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</si>
  <si>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</si>
  <si>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</si>
  <si>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</si>
  <si>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</si>
  <si>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</si>
  <si>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</si>
  <si>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</si>
  <si>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</si>
  <si>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</si>
  <si>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</si>
  <si>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</si>
  <si>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</si>
  <si>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</si>
  <si>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</si>
  <si>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</si>
  <si>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</si>
  <si>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</si>
  <si>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</si>
  <si>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</si>
  <si>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</si>
  <si>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</si>
  <si>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</si>
  <si>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</si>
  <si>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</si>
  <si>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</si>
  <si>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</si>
  <si>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</si>
  <si>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</si>
  <si>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</si>
  <si>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</si>
  <si>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</si>
  <si>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</si>
  <si>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</si>
  <si>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</si>
  <si>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</si>
  <si>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</si>
  <si>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</si>
  <si>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</si>
  <si>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</si>
  <si>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</si>
  <si>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</si>
  <si>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</si>
  <si>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</si>
  <si>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</si>
  <si>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</si>
  <si>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</si>
  <si>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</si>
  <si>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</si>
  <si>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</si>
  <si>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</si>
  <si>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</si>
  <si>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</si>
  <si>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</si>
  <si>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</si>
  <si>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</si>
  <si>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</si>
  <si>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</si>
  <si>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</si>
  <si>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</si>
  <si>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</si>
  <si>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</si>
  <si>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</si>
  <si>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</si>
  <si>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</si>
  <si>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</si>
  <si>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</si>
  <si>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</si>
  <si>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</si>
  <si>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</si>
  <si>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</si>
  <si>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</si>
  <si>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</si>
  <si>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</si>
  <si>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</si>
  <si>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</si>
  <si>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</si>
  <si>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</si>
  <si>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</si>
  <si>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</si>
  <si>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</si>
  <si>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</si>
  <si>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</si>
  <si>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</si>
  <si>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</si>
  <si>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</si>
  <si>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</si>
  <si>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</si>
  <si>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</si>
  <si>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</si>
  <si>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</si>
  <si>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</si>
  <si>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</si>
  <si>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</si>
  <si>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</si>
  <si>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</si>
  <si>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</si>
  <si>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</si>
  <si>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</si>
  <si>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</si>
  <si>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</si>
  <si>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</si>
  <si>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</si>
  <si>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</si>
  <si>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</si>
  <si>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</si>
  <si>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</si>
  <si>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</si>
  <si>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</si>
  <si>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</si>
  <si>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</si>
  <si>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</si>
  <si>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</si>
  <si>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</si>
  <si>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</si>
  <si>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</si>
  <si>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</si>
  <si>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</si>
  <si>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</si>
  <si>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</si>
  <si>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</si>
  <si>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</si>
  <si>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</si>
  <si>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</si>
  <si>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</si>
  <si>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</si>
  <si>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</si>
  <si>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</si>
  <si>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</si>
  <si>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</si>
  <si>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</si>
  <si>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</si>
  <si>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</si>
  <si>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</si>
  <si>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</si>
  <si>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</si>
  <si>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</si>
  <si>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</si>
  <si>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</si>
  <si>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</si>
  <si>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</si>
  <si>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</si>
  <si>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</si>
  <si>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</si>
  <si>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</si>
  <si>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</si>
  <si>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</si>
  <si>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</si>
  <si>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</si>
  <si>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</si>
  <si>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</si>
  <si>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</si>
  <si>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</si>
  <si>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</si>
  <si>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</si>
  <si>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</si>
  <si>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</si>
  <si>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</si>
  <si>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</si>
  <si>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</si>
  <si>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</si>
  <si>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</si>
  <si>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</si>
  <si>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</si>
  <si>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</si>
  <si>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</si>
  <si>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</si>
  <si>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</si>
  <si>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</si>
  <si>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</si>
  <si>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</si>
  <si>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</si>
  <si>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</si>
  <si>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</si>
  <si>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</si>
  <si>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</si>
  <si>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</si>
  <si>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</si>
  <si>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</si>
  <si>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</si>
  <si>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</si>
  <si>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</si>
  <si>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</si>
  <si>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</si>
  <si>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</si>
  <si>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</si>
  <si>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</si>
  <si>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</si>
  <si>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</si>
  <si>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</si>
  <si>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</si>
  <si>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</si>
  <si>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</si>
  <si>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</si>
  <si>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</si>
  <si>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</si>
  <si>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</si>
  <si>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</si>
  <si>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</si>
  <si>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</si>
  <si>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</si>
  <si>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</si>
  <si>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</si>
  <si>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</si>
  <si>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</si>
  <si>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</si>
  <si>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</si>
  <si>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</si>
  <si>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</si>
  <si>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</si>
  <si>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</si>
  <si>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</si>
  <si>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</si>
  <si>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</si>
  <si>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</si>
  <si>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</si>
  <si>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</si>
  <si>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</si>
  <si>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</si>
  <si>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</si>
  <si>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</si>
  <si>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</si>
  <si>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</si>
  <si>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</si>
  <si>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</si>
  <si>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</si>
  <si>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</si>
  <si>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</si>
  <si>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</si>
  <si>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</si>
  <si>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</si>
  <si>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</si>
  <si>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</si>
  <si>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</si>
  <si>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</si>
  <si>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</si>
  <si>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</si>
  <si>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</si>
  <si>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</si>
  <si>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</si>
  <si>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</si>
  <si>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</si>
  <si>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</si>
  <si>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</si>
  <si>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</si>
  <si>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</si>
  <si>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</si>
  <si>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</si>
  <si>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</si>
  <si>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</si>
  <si>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</si>
  <si>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</si>
  <si>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</si>
  <si>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</si>
  <si>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</si>
  <si>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</si>
  <si>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</si>
  <si>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</si>
  <si>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</si>
  <si>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</si>
  <si>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</si>
  <si>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</si>
  <si>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</si>
  <si>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</si>
  <si>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</si>
  <si>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</si>
  <si>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</si>
  <si>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</si>
  <si>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</si>
  <si>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</si>
  <si>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</si>
  <si>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</si>
  <si>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</si>
  <si>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</si>
  <si>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</si>
  <si>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</si>
  <si>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</si>
  <si>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</si>
  <si>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</si>
  <si>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</si>
  <si>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</si>
  <si>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</si>
  <si>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</si>
  <si>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</si>
  <si>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</si>
  <si>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</si>
  <si>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</si>
  <si>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</si>
  <si>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</si>
  <si>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</si>
  <si>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</si>
  <si>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</si>
  <si>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</si>
  <si>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</si>
  <si>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</si>
  <si>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</si>
  <si>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</si>
  <si>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</si>
  <si>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</si>
  <si>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</si>
  <si>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</si>
  <si>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</si>
  <si>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</si>
  <si>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</si>
  <si>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</si>
  <si>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</si>
  <si>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</si>
  <si>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</si>
  <si>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</si>
  <si>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</si>
  <si>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</si>
  <si>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</si>
  <si>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</si>
  <si>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</si>
  <si>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</si>
  <si>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</si>
  <si>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</si>
  <si>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</si>
  <si>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</si>
  <si>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</si>
  <si>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</si>
  <si>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</si>
  <si>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</si>
  <si>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</si>
  <si>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</si>
  <si>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</si>
  <si>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</si>
  <si>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</si>
  <si>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</si>
  <si>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</si>
  <si>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</si>
  <si>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</si>
  <si>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</si>
  <si>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</si>
  <si>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</si>
  <si>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</si>
  <si>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</si>
  <si>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</si>
  <si>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</si>
  <si>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</si>
  <si>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</si>
  <si>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</si>
  <si>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</si>
  <si>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</si>
  <si>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</si>
  <si>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</si>
  <si>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</si>
  <si>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</si>
  <si>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</si>
  <si>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</si>
  <si>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</si>
  <si>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</si>
  <si>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</si>
  <si>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</si>
  <si>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</si>
  <si>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</si>
  <si>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</si>
  <si>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</si>
  <si>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</si>
  <si>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</si>
  <si>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</si>
  <si>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</si>
  <si>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</si>
  <si>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</si>
  <si>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</si>
  <si>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</si>
  <si>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</si>
  <si>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</si>
  <si>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</si>
  <si>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</si>
  <si>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</si>
  <si>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</si>
  <si>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</si>
  <si>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</si>
  <si>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</si>
  <si>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</si>
  <si>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</si>
  <si>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</si>
  <si>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</si>
  <si>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</si>
  <si>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</si>
  <si>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</si>
  <si>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</si>
  <si>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</si>
  <si>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</si>
  <si>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</si>
  <si>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</si>
  <si>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</si>
  <si>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</si>
  <si>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</si>
  <si>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</si>
  <si>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</si>
  <si>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</si>
  <si>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</si>
  <si>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</si>
  <si>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</si>
  <si>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</si>
  <si>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</si>
  <si>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</si>
  <si>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</si>
  <si>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</si>
  <si>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</si>
  <si>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</si>
  <si>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</si>
  <si>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</si>
  <si>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</si>
  <si>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</si>
  <si>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</si>
  <si>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</si>
  <si>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</si>
  <si>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</si>
  <si>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</si>
  <si>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</si>
  <si>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</si>
  <si>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</si>
  <si>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</si>
  <si>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</si>
  <si>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</si>
  <si>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</si>
  <si>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</si>
  <si>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</si>
  <si>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</si>
  <si>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</si>
  <si>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</si>
  <si>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</si>
  <si>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</si>
  <si>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</si>
  <si>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</si>
  <si>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</si>
  <si>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</si>
  <si>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</si>
  <si>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</si>
  <si>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</si>
  <si>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</si>
  <si>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</si>
  <si>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</si>
  <si>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</si>
  <si>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</si>
  <si>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</si>
  <si>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</si>
  <si>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</si>
  <si>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</si>
  <si>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</si>
  <si>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</si>
  <si>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</si>
  <si>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</si>
  <si>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</si>
  <si>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</si>
  <si>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</si>
  <si>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</si>
  <si>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</si>
  <si>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</si>
  <si>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</si>
  <si>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</si>
  <si>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</si>
  <si>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</si>
  <si>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</si>
  <si>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</si>
  <si>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</si>
  <si>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</si>
  <si>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</si>
  <si>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</si>
  <si>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</si>
  <si>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</si>
  <si>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</si>
  <si>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</si>
  <si>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</si>
  <si>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</si>
  <si>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</si>
  <si>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</si>
  <si>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</si>
  <si>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</si>
  <si>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</si>
  <si>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</si>
  <si>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</si>
  <si>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</si>
  <si>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</si>
  <si>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</si>
  <si>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</si>
  <si>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</si>
  <si>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</si>
  <si>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</si>
  <si>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</si>
  <si>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</si>
  <si>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</si>
  <si>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</si>
  <si>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</si>
  <si>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</si>
  <si>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</si>
  <si>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</si>
  <si>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</si>
  <si>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</si>
  <si>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</si>
  <si>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</si>
  <si>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</si>
  <si>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</si>
  <si>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</si>
  <si>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</si>
  <si>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</si>
  <si>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</si>
  <si>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</si>
  <si>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</si>
  <si>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</si>
  <si>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</si>
  <si>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</si>
  <si>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</si>
  <si>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</si>
  <si>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</si>
  <si>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</si>
  <si>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</si>
  <si>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</si>
  <si>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</si>
  <si>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</si>
  <si>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</si>
  <si>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</si>
  <si>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</si>
  <si>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</si>
  <si>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</si>
  <si>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</si>
  <si>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</si>
  <si>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</si>
  <si>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</si>
  <si>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</si>
  <si>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</si>
  <si>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</si>
  <si>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</si>
  <si>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</si>
  <si>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</si>
  <si>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</si>
  <si>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</si>
  <si>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</si>
  <si>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</si>
  <si>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</si>
  <si>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</si>
  <si>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</si>
  <si>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</si>
  <si>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</si>
  <si>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</si>
  <si>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</si>
  <si>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</si>
  <si>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</si>
  <si>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</si>
  <si>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</si>
  <si>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</si>
  <si>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</si>
  <si>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</si>
  <si>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</si>
  <si>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</si>
  <si>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</si>
  <si>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</si>
  <si>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</si>
  <si>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</si>
  <si>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</si>
  <si>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</si>
  <si>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</si>
  <si>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</si>
  <si>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</si>
  <si>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</si>
  <si>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</si>
  <si>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</si>
  <si>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</si>
  <si>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</si>
  <si>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</si>
  <si>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</si>
  <si>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</si>
  <si>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</si>
  <si>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</si>
  <si>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</si>
  <si>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</si>
  <si>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</si>
  <si>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</si>
  <si>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</si>
  <si>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</si>
  <si>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</si>
  <si>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</si>
  <si>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</si>
  <si>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</si>
  <si>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</si>
  <si>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</si>
  <si>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</si>
  <si>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</si>
  <si>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</si>
  <si>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</si>
  <si>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</si>
  <si>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</si>
  <si>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</si>
  <si>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</si>
  <si>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</si>
  <si>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</si>
  <si>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</si>
  <si>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</si>
  <si>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</si>
  <si>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</si>
  <si>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</si>
  <si>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</si>
  <si>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</si>
  <si>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</si>
  <si>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</si>
  <si>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</si>
  <si>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</si>
  <si>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</si>
  <si>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</si>
  <si>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</si>
  <si>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</si>
  <si>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</si>
  <si>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</si>
  <si>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</si>
  <si>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</si>
  <si>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</si>
  <si>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</si>
  <si>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</si>
  <si>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</si>
  <si>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</si>
  <si>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</si>
  <si>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</si>
  <si>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</si>
  <si>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</si>
  <si>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</si>
  <si>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</si>
  <si>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</si>
  <si>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</si>
  <si>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</si>
  <si>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</si>
  <si>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</si>
  <si>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</si>
  <si>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</si>
  <si>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</si>
  <si>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</si>
  <si>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</si>
  <si>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</si>
  <si>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</si>
  <si>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</si>
  <si>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</si>
  <si>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</si>
  <si>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</si>
  <si>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</si>
  <si>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</si>
  <si>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</si>
  <si>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</si>
  <si>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</si>
  <si>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</si>
  <si>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</si>
  <si>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</si>
  <si>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</si>
  <si>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</si>
  <si>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</si>
  <si>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</si>
  <si>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</si>
  <si>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</si>
  <si>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</si>
  <si>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</si>
  <si>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</si>
  <si>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</si>
  <si>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</si>
  <si>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</si>
  <si>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</si>
  <si>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</si>
  <si>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</si>
  <si>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</si>
  <si>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</si>
  <si>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</si>
  <si>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</si>
  <si>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</si>
  <si>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</si>
  <si>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</si>
  <si>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</si>
  <si>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</si>
  <si>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</si>
  <si>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</si>
  <si>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</si>
  <si>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</si>
  <si>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</si>
  <si>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</si>
  <si>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</si>
  <si>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</si>
  <si>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</si>
  <si>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</si>
  <si>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</si>
  <si>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</si>
  <si>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</si>
  <si>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</si>
  <si>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</si>
  <si>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</si>
  <si>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</si>
  <si>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</si>
  <si>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</si>
  <si>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</si>
  <si>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</si>
  <si>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</si>
  <si>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</si>
  <si>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</si>
  <si>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</si>
  <si>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</si>
  <si>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</si>
  <si>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</si>
  <si>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</si>
  <si>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</si>
  <si>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</si>
  <si>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</si>
  <si>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</si>
  <si>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</si>
  <si>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</si>
  <si>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</si>
  <si>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</si>
  <si>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</si>
  <si>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</si>
  <si>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</si>
  <si>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</si>
  <si>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</si>
  <si>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</si>
  <si>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</si>
  <si>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</si>
  <si>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</si>
  <si>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</si>
  <si>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</si>
  <si>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</si>
  <si>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</si>
  <si>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</si>
  <si>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</si>
  <si>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</si>
  <si>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</si>
  <si>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</si>
  <si>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</si>
  <si>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</si>
  <si>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</si>
  <si>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</si>
  <si>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</si>
  <si>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</si>
  <si>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</si>
  <si>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</si>
  <si>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</si>
  <si>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</si>
  <si>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</si>
  <si>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</si>
  <si>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</si>
  <si>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</si>
  <si>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</si>
  <si>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</si>
  <si>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</si>
  <si>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</si>
  <si>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</si>
  <si>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</si>
  <si>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</si>
  <si>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</si>
  <si>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</si>
  <si>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</si>
  <si>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</si>
  <si>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</si>
  <si>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</si>
  <si>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</si>
  <si>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</si>
  <si>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</si>
  <si>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</si>
  <si>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</si>
  <si>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</si>
  <si>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</si>
  <si>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</si>
  <si>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</si>
  <si>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</si>
  <si>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</si>
  <si>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</si>
  <si>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</si>
  <si>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</si>
  <si>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</si>
  <si>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</si>
  <si>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</si>
  <si>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</si>
  <si>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</si>
  <si>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</si>
  <si>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</si>
  <si>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</si>
  <si>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</si>
  <si>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</si>
  <si>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</si>
  <si>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</si>
  <si>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</si>
  <si>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</si>
  <si>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</si>
  <si>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</si>
  <si>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</si>
  <si>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</si>
  <si>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</si>
  <si>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</si>
  <si>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</si>
  <si>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</si>
  <si>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</si>
  <si>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</si>
  <si>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</si>
  <si>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</si>
  <si>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</si>
  <si>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</si>
  <si>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</si>
  <si>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</si>
  <si>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</si>
  <si>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</si>
  <si>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</si>
  <si>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</si>
  <si>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</si>
  <si>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</si>
  <si>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</si>
  <si>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</si>
  <si>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</si>
  <si>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</si>
  <si>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</si>
  <si>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</si>
  <si>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</si>
  <si>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</si>
  <si>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</si>
  <si>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</si>
  <si>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</si>
  <si>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</si>
  <si>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</si>
  <si>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</si>
  <si>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</si>
  <si>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</si>
  <si>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</si>
  <si>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</si>
  <si>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</si>
  <si>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</si>
  <si>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</si>
  <si>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</si>
  <si>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</si>
  <si>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</si>
  <si>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</si>
  <si>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</si>
  <si>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</si>
  <si>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</si>
  <si>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</si>
  <si>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</si>
  <si>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</si>
  <si>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</si>
  <si>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</si>
  <si>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</si>
  <si>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</si>
  <si>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</si>
  <si>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</si>
  <si>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</si>
  <si>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</si>
  <si>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</si>
  <si>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</si>
  <si>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</si>
  <si>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</si>
  <si>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</si>
  <si>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</si>
  <si>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</si>
  <si>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</si>
  <si>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</si>
  <si>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</si>
  <si>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</si>
  <si>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</si>
  <si>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</si>
  <si>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</si>
  <si>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</si>
  <si>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</si>
  <si>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</si>
  <si>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</si>
  <si>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</si>
  <si>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</si>
  <si>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</si>
  <si>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</si>
  <si>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</si>
  <si>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</si>
  <si>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</si>
  <si>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</si>
  <si>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</si>
  <si>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</si>
  <si>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</si>
  <si>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</si>
  <si>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</si>
  <si>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</si>
  <si>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</si>
  <si>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</si>
  <si>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</si>
  <si>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</si>
  <si>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</si>
  <si>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</si>
  <si>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</si>
  <si>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</si>
  <si>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</si>
  <si>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</si>
  <si>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</si>
  <si>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</si>
  <si>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</si>
  <si>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</si>
  <si>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</si>
  <si>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</si>
  <si>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</si>
  <si>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</si>
  <si>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</si>
  <si>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</si>
  <si>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</si>
  <si>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</si>
  <si>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</si>
  <si>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</si>
  <si>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</si>
  <si>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</si>
  <si>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</si>
  <si>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</si>
  <si>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</si>
  <si>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</si>
  <si>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</si>
  <si>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</si>
  <si>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</si>
  <si>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</si>
  <si>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</si>
  <si>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</si>
  <si>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</si>
  <si>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</si>
  <si>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</si>
  <si>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</si>
  <si>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</si>
  <si>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</si>
  <si>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</si>
  <si>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</si>
  <si>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</si>
  <si>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</si>
  <si>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</si>
  <si>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</si>
  <si>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</si>
  <si>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</si>
  <si>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</si>
  <si>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</si>
  <si>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</si>
  <si>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</si>
  <si>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</si>
  <si>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</si>
  <si>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</si>
  <si>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</si>
  <si>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</si>
  <si>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</si>
  <si>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</si>
  <si>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</si>
  <si>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</si>
  <si>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</si>
  <si>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</si>
  <si>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</si>
  <si>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</si>
  <si>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</si>
  <si>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</si>
  <si>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</si>
  <si>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</si>
  <si>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</si>
  <si>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</si>
  <si>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</si>
  <si>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</si>
  <si>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</si>
  <si>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</si>
  <si>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</si>
  <si>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</si>
  <si>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</si>
  <si>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</si>
  <si>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</si>
  <si>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</si>
  <si>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</si>
  <si>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</si>
  <si>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</si>
  <si>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</si>
  <si>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</si>
  <si>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</si>
  <si>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</si>
  <si>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</si>
  <si>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</si>
  <si>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</si>
  <si>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</si>
  <si>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</si>
  <si>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</si>
  <si>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</si>
  <si>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</si>
  <si>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</si>
  <si>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</si>
  <si>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</si>
  <si>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</si>
  <si>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</si>
  <si>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</si>
  <si>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</si>
  <si>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</si>
  <si>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</si>
  <si>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</si>
  <si>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</si>
  <si>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</si>
  <si>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</si>
  <si>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</si>
  <si>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</si>
  <si>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</si>
  <si>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</si>
  <si>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</si>
  <si>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</si>
  <si>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</si>
  <si>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</si>
  <si>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</si>
  <si>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</si>
  <si>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</si>
  <si>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</si>
  <si>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</si>
  <si>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</si>
  <si>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</si>
  <si>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</si>
  <si>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</si>
  <si>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</si>
  <si>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</si>
  <si>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</si>
  <si>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</si>
  <si>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</si>
  <si>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</si>
  <si>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</si>
  <si>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</si>
  <si>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</si>
  <si>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</si>
  <si>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</si>
  <si>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</si>
  <si>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</si>
  <si>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</si>
  <si>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</si>
  <si>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</si>
  <si>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</si>
  <si>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</si>
  <si>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</si>
  <si>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</si>
  <si>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</si>
  <si>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</si>
  <si>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</si>
  <si>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</si>
  <si>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</si>
  <si>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</si>
  <si>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</si>
  <si>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</si>
  <si>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</si>
  <si>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</si>
  <si>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</si>
  <si>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</si>
  <si>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</si>
  <si>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</si>
  <si>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</si>
  <si>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</si>
  <si>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</si>
  <si>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</si>
  <si>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</si>
  <si>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</si>
  <si>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</si>
  <si>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</si>
  <si>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</si>
  <si>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</si>
  <si>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</si>
  <si>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</si>
  <si>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</si>
  <si>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</si>
  <si>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</si>
  <si>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</si>
  <si>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</si>
  <si>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</si>
  <si>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</si>
  <si>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</si>
  <si>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</si>
  <si>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</si>
  <si>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</si>
  <si>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</si>
  <si>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</si>
  <si>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</si>
  <si>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</si>
  <si>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</si>
  <si>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</si>
  <si>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</si>
  <si>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</si>
  <si>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</si>
  <si>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</si>
  <si>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</si>
  <si>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</si>
  <si>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</si>
  <si>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</si>
  <si>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</si>
  <si>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</si>
  <si>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</si>
  <si>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</si>
  <si>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</si>
  <si>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</si>
  <si>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</si>
  <si>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</si>
  <si>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</si>
  <si>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</si>
  <si>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</si>
  <si>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</si>
  <si>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</si>
  <si>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</si>
  <si>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</si>
  <si>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</si>
  <si>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</si>
  <si>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</si>
  <si>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</si>
  <si>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</si>
  <si>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</si>
  <si>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</si>
  <si>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</si>
  <si>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</si>
  <si>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</si>
  <si>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</si>
  <si>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</si>
  <si>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</si>
  <si>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</si>
  <si>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</si>
  <si>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</si>
  <si>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</si>
  <si>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</si>
  <si>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</si>
  <si>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</si>
  <si>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</si>
  <si>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</si>
  <si>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</si>
  <si>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</si>
  <si>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</si>
  <si>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</si>
  <si>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</si>
  <si>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</si>
  <si>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</si>
  <si>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</si>
  <si>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</si>
  <si>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</si>
  <si>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</si>
  <si>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</si>
  <si>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</si>
  <si>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</si>
  <si>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</si>
  <si>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</si>
  <si>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</si>
  <si>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</si>
  <si>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</si>
  <si>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</si>
  <si>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</si>
  <si>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</si>
  <si>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</si>
  <si>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</si>
  <si>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</si>
  <si>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</si>
  <si>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</si>
  <si>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</si>
  <si>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</si>
  <si>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</si>
  <si>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</si>
  <si>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</si>
  <si>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</si>
  <si>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</si>
  <si>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</si>
  <si>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</si>
  <si>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</si>
  <si>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</si>
  <si>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</si>
  <si>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</si>
  <si>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</si>
  <si>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</si>
  <si>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</si>
  <si>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</si>
  <si>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</si>
  <si>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</si>
  <si>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</si>
  <si>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</si>
  <si>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</si>
  <si>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</si>
  <si>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</si>
  <si>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</si>
  <si>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</si>
  <si>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</si>
  <si>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</si>
  <si>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</si>
  <si>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</si>
  <si>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</si>
  <si>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</si>
  <si>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</si>
  <si>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</si>
  <si>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</si>
  <si>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</si>
  <si>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</si>
  <si>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</si>
  <si>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</si>
  <si>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</si>
  <si>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</si>
  <si>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</si>
  <si>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</si>
  <si>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</si>
  <si>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</si>
  <si>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</si>
  <si>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</si>
  <si>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</si>
  <si>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</si>
  <si>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</si>
  <si>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</si>
  <si>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</si>
  <si>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</si>
  <si>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</si>
  <si>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</si>
  <si>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</si>
  <si>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</si>
  <si>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</si>
  <si>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</si>
  <si>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</si>
  <si>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</si>
  <si>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</si>
  <si>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</si>
  <si>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</si>
  <si>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</si>
  <si>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</si>
  <si>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</si>
  <si>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</si>
  <si>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</si>
  <si>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</si>
  <si>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</si>
  <si>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</si>
  <si>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</si>
  <si>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</si>
  <si>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</si>
  <si>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</si>
  <si>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</si>
  <si>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</si>
  <si>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</si>
  <si>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</si>
  <si>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</si>
  <si>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</si>
  <si>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</si>
  <si>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</si>
  <si>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</si>
  <si>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</si>
  <si>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</si>
  <si>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</si>
  <si>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</si>
  <si>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</si>
  <si>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</si>
  <si>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</si>
  <si>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</si>
  <si>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</si>
  <si>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</si>
  <si>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</si>
  <si>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</si>
  <si>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</si>
  <si>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</si>
  <si>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</si>
  <si>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</si>
  <si>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</si>
  <si>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</si>
  <si>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</si>
  <si>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</si>
  <si>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</si>
  <si>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</si>
  <si>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</si>
  <si>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</si>
  <si>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</si>
  <si>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</si>
  <si>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</si>
  <si>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</si>
  <si>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</si>
  <si>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</si>
  <si>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</si>
  <si>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</si>
  <si>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</si>
  <si>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</si>
  <si>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</si>
  <si>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</si>
  <si>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</si>
  <si>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</si>
  <si>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</si>
  <si>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</si>
  <si>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</si>
  <si>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</si>
  <si>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</si>
  <si>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</si>
  <si>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</si>
  <si>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</si>
  <si>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</si>
  <si>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</si>
  <si>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</si>
  <si>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</si>
  <si>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</si>
  <si>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</si>
  <si>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</si>
  <si>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</si>
  <si>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</si>
  <si>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</si>
  <si>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</si>
  <si>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</si>
  <si>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</si>
  <si>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</si>
  <si>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</si>
  <si>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</si>
  <si>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</si>
  <si>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</si>
  <si>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</si>
  <si>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</si>
  <si>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</si>
  <si>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</si>
  <si>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</si>
  <si>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</si>
  <si>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</si>
  <si>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</si>
  <si>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</si>
  <si>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</si>
  <si>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</si>
  <si>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</si>
  <si>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</si>
  <si>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</si>
  <si>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</si>
  <si>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</si>
  <si>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</si>
  <si>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</si>
  <si>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</si>
  <si>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</si>
  <si>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</si>
  <si>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</si>
  <si>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</si>
  <si>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</si>
  <si>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</si>
  <si>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</si>
  <si>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</si>
  <si>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</si>
  <si>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</si>
  <si>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</si>
  <si>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</si>
  <si>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</si>
  <si>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</si>
  <si>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</si>
  <si>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</si>
  <si>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</si>
  <si>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</si>
  <si>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</si>
  <si>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</si>
  <si>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</si>
  <si>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</si>
  <si>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</si>
  <si>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</si>
  <si>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</si>
  <si>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</si>
  <si>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</si>
  <si>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</si>
  <si>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</si>
  <si>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</si>
  <si>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</si>
  <si>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</si>
  <si>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</si>
  <si>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</si>
  <si>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</si>
  <si>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</si>
  <si>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</si>
  <si>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</si>
  <si>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</si>
  <si>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</si>
  <si>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</si>
  <si>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</si>
  <si>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</si>
  <si>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</si>
  <si>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</si>
  <si>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</si>
  <si>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</si>
  <si>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</si>
  <si>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</si>
  <si>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</si>
  <si>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</si>
  <si>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</si>
  <si>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</si>
  <si>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</si>
  <si>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</si>
  <si>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</si>
  <si>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</si>
  <si>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</si>
  <si>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</si>
  <si>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</si>
  <si>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</si>
  <si>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</si>
  <si>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</si>
  <si>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</si>
  <si>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</si>
  <si>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</si>
  <si>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</si>
  <si>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</si>
  <si>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</si>
  <si>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</si>
  <si>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</si>
  <si>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</si>
  <si>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</si>
  <si>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</si>
  <si>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</si>
  <si>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</si>
  <si>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</si>
  <si>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</si>
  <si>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</si>
  <si>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</si>
  <si>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</si>
  <si>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</si>
  <si>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</si>
  <si>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</si>
  <si>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</si>
  <si>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</si>
  <si>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</si>
  <si>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</si>
  <si>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</si>
  <si>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</si>
  <si>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</si>
  <si>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</si>
  <si>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</si>
  <si>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</si>
  <si>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</si>
  <si>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</si>
  <si>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</si>
  <si>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</si>
  <si>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</si>
  <si>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</si>
  <si>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</si>
  <si>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</si>
  <si>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</si>
  <si>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</si>
  <si>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</si>
  <si>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</si>
  <si>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</si>
  <si>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</si>
  <si>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</si>
  <si>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</si>
  <si>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</si>
  <si>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</si>
  <si>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</si>
  <si>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</si>
  <si>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</si>
  <si>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</si>
  <si>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</si>
  <si>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</si>
  <si>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</si>
  <si>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</si>
  <si>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</si>
  <si>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</si>
  <si>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</si>
  <si>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</si>
  <si>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</si>
  <si>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</si>
  <si>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</si>
  <si>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</si>
  <si>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</si>
  <si>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</si>
  <si>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</si>
  <si>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</si>
  <si>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</si>
  <si>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</si>
  <si>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</si>
  <si>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</si>
  <si>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</si>
  <si>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</si>
  <si>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</si>
  <si>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</si>
  <si>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</si>
  <si>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</si>
  <si>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</si>
  <si>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</si>
  <si>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</si>
  <si>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</si>
  <si>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</si>
  <si>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</si>
  <si>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</si>
  <si>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</si>
  <si>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</si>
  <si>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</si>
  <si>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</si>
  <si>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</si>
  <si>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</si>
  <si>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</si>
  <si>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</si>
  <si>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</si>
  <si>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</si>
  <si>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</si>
  <si>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</si>
  <si>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</si>
  <si>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</si>
  <si>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</si>
  <si>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</si>
  <si>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</si>
  <si>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</si>
  <si>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</si>
  <si>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</si>
  <si>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</si>
  <si>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</si>
  <si>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</si>
  <si>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</si>
  <si>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</si>
  <si>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</si>
  <si>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</si>
  <si>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</si>
  <si>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</si>
  <si>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</si>
  <si>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</si>
  <si>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</si>
  <si>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</si>
  <si>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</si>
  <si>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</si>
  <si>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</si>
  <si>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</si>
  <si>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</si>
  <si>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</si>
  <si>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</si>
  <si>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</si>
  <si>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</si>
  <si>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</si>
  <si>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</si>
  <si>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</si>
  <si>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</si>
  <si>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</si>
  <si>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</si>
  <si>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</si>
  <si>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</si>
  <si>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</si>
  <si>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</si>
  <si>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</si>
  <si>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</si>
  <si>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</si>
  <si>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</si>
  <si>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</si>
  <si>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</si>
  <si>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</si>
  <si>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</si>
  <si>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</si>
  <si>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</si>
  <si>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</si>
  <si>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</si>
  <si>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</si>
  <si>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</si>
  <si>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</si>
  <si>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</si>
  <si>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</si>
  <si>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</si>
  <si>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</si>
  <si>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</si>
  <si>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</si>
  <si>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</si>
  <si>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</si>
  <si>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</si>
  <si>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</si>
  <si>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</si>
  <si>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</si>
  <si>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</si>
  <si>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</si>
  <si>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</si>
  <si>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</si>
  <si>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</si>
  <si>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</si>
  <si>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</si>
  <si>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</si>
  <si>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</si>
  <si>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</si>
  <si>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</si>
  <si>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</si>
  <si>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</si>
  <si>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</si>
  <si>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</si>
  <si>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</si>
  <si>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</si>
  <si>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</si>
  <si>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</si>
  <si>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</si>
  <si>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</si>
  <si>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</si>
  <si>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</si>
  <si>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</si>
  <si>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</si>
  <si>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</si>
  <si>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</si>
  <si>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</si>
  <si>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</si>
  <si>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</si>
  <si>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</si>
  <si>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</si>
  <si>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</si>
  <si>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</si>
  <si>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</si>
  <si>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</si>
  <si>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</si>
  <si>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</si>
  <si>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</si>
  <si>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</si>
  <si>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</si>
  <si>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</si>
  <si>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</si>
  <si>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</si>
  <si>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</si>
  <si>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</si>
  <si>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</si>
  <si>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</si>
  <si>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</si>
  <si>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</si>
  <si>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</si>
  <si>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</si>
  <si>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</si>
  <si>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</si>
  <si>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</si>
  <si>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</si>
  <si>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</si>
  <si>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</si>
  <si>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</si>
  <si>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</si>
  <si>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</si>
  <si>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</si>
  <si>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</si>
  <si>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</si>
  <si>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</si>
  <si>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</si>
  <si>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</si>
  <si>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</si>
  <si>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</si>
  <si>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</si>
  <si>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</si>
  <si>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</si>
  <si>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</si>
  <si>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</si>
  <si>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</si>
  <si>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</si>
  <si>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</si>
  <si>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</si>
  <si>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</si>
  <si>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</si>
  <si>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</si>
  <si>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</si>
  <si>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</si>
  <si>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</si>
  <si>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</si>
  <si>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</si>
  <si>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</si>
  <si>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</si>
  <si>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</si>
  <si>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</si>
  <si>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</si>
  <si>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</si>
  <si>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</si>
  <si>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</si>
  <si>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</si>
  <si>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</si>
  <si>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</si>
  <si>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</si>
  <si>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</si>
  <si>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</si>
  <si>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</si>
  <si>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</si>
  <si>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</si>
  <si>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</si>
  <si>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</si>
  <si>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</si>
  <si>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</si>
  <si>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</si>
  <si>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</si>
  <si>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</si>
  <si>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</si>
  <si>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</si>
  <si>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</si>
  <si>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</si>
  <si>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</si>
  <si>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</si>
  <si>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</si>
  <si>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</si>
  <si>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</si>
  <si>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</si>
  <si>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</si>
  <si>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</si>
  <si>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</si>
  <si>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</si>
  <si>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</si>
  <si>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</si>
  <si>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</si>
  <si>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</si>
  <si>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</si>
  <si>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</si>
  <si>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</si>
  <si>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</si>
  <si>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</si>
  <si>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</si>
  <si>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</si>
  <si>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</si>
  <si>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</si>
  <si>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</si>
  <si>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</si>
  <si>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</si>
  <si>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</si>
  <si>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</si>
  <si>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</si>
  <si>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</si>
  <si>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</si>
  <si>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</si>
  <si>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</si>
  <si>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</si>
  <si>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</si>
  <si>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</si>
  <si>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</si>
  <si>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</si>
  <si>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</si>
  <si>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</si>
  <si>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</si>
  <si>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</si>
  <si>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</si>
  <si>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</si>
  <si>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</si>
  <si>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</si>
  <si>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</si>
  <si>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</si>
  <si>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</si>
  <si>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</si>
  <si>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</si>
  <si>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</si>
  <si>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</si>
  <si>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</si>
  <si>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</si>
  <si>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</si>
  <si>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</si>
  <si>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</si>
  <si>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</si>
  <si>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</si>
  <si>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</si>
  <si>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</si>
  <si>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</si>
  <si>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</si>
  <si>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</si>
  <si>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</si>
  <si>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</si>
  <si>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</si>
  <si>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</si>
  <si>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</si>
  <si>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</si>
  <si>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</si>
  <si>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</si>
  <si>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</si>
  <si>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</si>
  <si>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</si>
  <si>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</si>
  <si>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</si>
  <si>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</si>
  <si>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</si>
  <si>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</si>
  <si>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</si>
  <si>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</si>
  <si>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</si>
  <si>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</si>
  <si>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</si>
  <si>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</si>
  <si>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</si>
  <si>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</si>
  <si>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</si>
  <si>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</si>
  <si>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</si>
  <si>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</si>
  <si>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</si>
  <si>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</si>
  <si>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</si>
  <si>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</si>
  <si>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</si>
  <si>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</si>
  <si>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</si>
  <si>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</si>
  <si>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</si>
  <si>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</si>
  <si>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</si>
  <si>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</si>
  <si>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</si>
  <si>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</si>
  <si>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</si>
  <si>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</si>
  <si>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</si>
  <si>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</si>
  <si>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</si>
  <si>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</si>
  <si>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</si>
  <si>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</si>
  <si>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</si>
  <si>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</si>
  <si>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</si>
  <si>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</si>
  <si>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</si>
  <si>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</si>
  <si>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</si>
  <si>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</si>
  <si>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</si>
  <si>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</si>
  <si>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</si>
  <si>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</si>
  <si>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</si>
  <si>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</si>
  <si>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</si>
  <si>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</si>
  <si>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</si>
  <si>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</si>
  <si>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</si>
  <si>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</si>
  <si>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</si>
  <si>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</si>
  <si>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</si>
  <si>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</si>
  <si>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</si>
  <si>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</si>
  <si>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</si>
  <si>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</si>
  <si>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</si>
  <si>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</si>
  <si>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</si>
  <si>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</si>
  <si>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</si>
  <si>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</si>
  <si>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</si>
  <si>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</si>
  <si>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</si>
  <si>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</si>
  <si>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</si>
  <si>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</si>
  <si>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</si>
  <si>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</si>
  <si>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</si>
  <si>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</si>
  <si>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</si>
  <si>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</si>
  <si>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</si>
  <si>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</si>
  <si>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</si>
  <si>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</si>
  <si>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</si>
  <si>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</si>
  <si>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</si>
  <si>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</si>
  <si>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</si>
  <si>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</si>
  <si>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</si>
  <si>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</si>
  <si>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</si>
  <si>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</si>
  <si>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</si>
  <si>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</si>
  <si>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</si>
  <si>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</si>
  <si>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</si>
  <si>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</si>
  <si>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</si>
  <si>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</si>
  <si>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</si>
  <si>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</si>
  <si>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</si>
  <si>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</si>
  <si>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</si>
  <si>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</si>
  <si>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</si>
  <si>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</si>
  <si>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</si>
  <si>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</si>
  <si>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</si>
  <si>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</si>
  <si>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</si>
  <si>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</si>
  <si>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</si>
  <si>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</si>
  <si>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</si>
  <si>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</si>
  <si>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</si>
  <si>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</si>
  <si>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</si>
  <si>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</si>
  <si>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</si>
  <si>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</si>
  <si>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</si>
  <si>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</si>
  <si>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</si>
  <si>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</si>
  <si>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</si>
  <si>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</si>
  <si>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</si>
  <si>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</si>
  <si>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</si>
  <si>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</si>
  <si>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</si>
  <si>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</si>
  <si>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</si>
  <si>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</si>
  <si>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</si>
  <si>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</si>
  <si>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</si>
  <si>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</si>
  <si>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</si>
  <si>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</si>
  <si>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</si>
  <si>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</si>
  <si>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</si>
  <si>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</si>
  <si>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</si>
  <si>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</si>
  <si>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</si>
  <si>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</si>
  <si>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</si>
  <si>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</si>
  <si>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</si>
  <si>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</si>
  <si>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</si>
  <si>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</si>
  <si>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</si>
  <si>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</si>
  <si>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</si>
  <si>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</si>
  <si>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</si>
  <si>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</si>
  <si>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</si>
  <si>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</si>
  <si>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</si>
  <si>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</si>
  <si>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</si>
  <si>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</si>
  <si>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</si>
  <si>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</si>
  <si>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</si>
  <si>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</si>
  <si>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</si>
  <si>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</si>
  <si>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</si>
  <si>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</si>
  <si>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</si>
  <si>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</si>
  <si>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</si>
  <si>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</si>
  <si>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</si>
  <si>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</si>
  <si>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</si>
  <si>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</si>
  <si>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</si>
  <si>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</si>
  <si>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</si>
  <si>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</si>
  <si>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</si>
  <si>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</si>
  <si>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</si>
  <si>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</si>
  <si>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</si>
  <si>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</si>
  <si>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</si>
  <si>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</si>
  <si>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</si>
  <si>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</si>
  <si>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</si>
  <si>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</si>
  <si>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</si>
  <si>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</si>
  <si>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</si>
  <si>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</si>
  <si>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</si>
  <si>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</si>
  <si>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</si>
  <si>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</si>
  <si>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</si>
  <si>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</si>
  <si>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</si>
  <si>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</si>
  <si>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</si>
  <si>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</si>
  <si>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</si>
  <si>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</si>
  <si>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</si>
  <si>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</si>
  <si>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</si>
  <si>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</si>
  <si>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</si>
  <si>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</si>
  <si>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</si>
  <si>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</si>
  <si>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</si>
  <si>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</si>
  <si>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</si>
  <si>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</si>
  <si>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</si>
  <si>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</si>
  <si>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</si>
  <si>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</si>
  <si>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</si>
  <si>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</si>
  <si>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</si>
  <si>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</si>
  <si>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</si>
  <si>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</si>
  <si>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</si>
  <si>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</si>
  <si>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</si>
  <si>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</si>
  <si>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</si>
  <si>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</si>
  <si>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</si>
  <si>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</si>
  <si>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</si>
  <si>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</si>
  <si>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</si>
  <si>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</si>
  <si>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</si>
  <si>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</si>
  <si>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</si>
  <si>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</si>
  <si>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</si>
  <si>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</si>
  <si>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</si>
  <si>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</si>
  <si>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</si>
  <si>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</si>
  <si>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</si>
  <si>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</si>
  <si>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</si>
  <si>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</si>
  <si>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</si>
  <si>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</si>
  <si>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</si>
  <si>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</si>
  <si>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</si>
  <si>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</si>
  <si>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</si>
  <si>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</si>
  <si>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</si>
  <si>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</si>
  <si>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</si>
  <si>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</si>
  <si>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</si>
  <si>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</si>
  <si>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</si>
  <si>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</si>
  <si>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</si>
  <si>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</si>
  <si>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</si>
  <si>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</si>
  <si>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</si>
  <si>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</si>
  <si>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</si>
  <si>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</si>
  <si>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</si>
  <si>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</si>
  <si>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</si>
  <si>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</si>
  <si>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</si>
  <si>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</si>
  <si>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</si>
  <si>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</si>
  <si>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</si>
  <si>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</si>
  <si>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</si>
  <si>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</si>
  <si>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</si>
  <si>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</si>
  <si>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</si>
  <si>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</si>
  <si>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</si>
  <si>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</si>
  <si>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</si>
  <si>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</si>
  <si>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</si>
  <si>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</si>
  <si>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</si>
  <si>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</si>
  <si>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</si>
  <si>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</si>
  <si>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</si>
  <si>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</si>
  <si>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</si>
  <si>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</si>
  <si>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</si>
  <si>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</si>
  <si>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</si>
  <si>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</si>
  <si>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</si>
  <si>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</si>
  <si>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</si>
  <si>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</si>
  <si>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</si>
  <si>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</si>
  <si>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</si>
  <si>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</si>
  <si>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</si>
  <si>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</si>
  <si>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</si>
  <si>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</si>
  <si>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</si>
  <si>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</si>
  <si>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</si>
  <si>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</si>
  <si>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</si>
  <si>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</si>
  <si>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</si>
  <si>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</si>
  <si>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</si>
  <si>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</si>
  <si>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</si>
  <si>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</si>
  <si>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</si>
  <si>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</si>
  <si>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</si>
  <si>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</si>
  <si>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</si>
  <si>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</si>
  <si>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</si>
  <si>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</si>
  <si>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</si>
  <si>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</si>
  <si>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</si>
  <si>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</si>
  <si>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</si>
  <si>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</si>
  <si>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</si>
  <si>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</si>
  <si>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</si>
  <si>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</si>
  <si>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</si>
  <si>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</si>
  <si>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</si>
  <si>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</si>
  <si>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</si>
  <si>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</si>
  <si>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</si>
  <si>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</si>
  <si>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</si>
  <si>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</si>
  <si>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</si>
  <si>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</si>
  <si>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</si>
  <si>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</si>
  <si>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</si>
  <si>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</si>
  <si>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</si>
  <si>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</si>
  <si>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</si>
  <si>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</si>
  <si>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</si>
  <si>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</si>
  <si>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</si>
  <si>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</si>
  <si>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</si>
  <si>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</si>
  <si>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</si>
  <si>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</si>
  <si>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</si>
  <si>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</si>
  <si>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</si>
  <si>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</si>
  <si>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</si>
  <si>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</si>
  <si>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</si>
  <si>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</si>
  <si>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</si>
  <si>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</si>
  <si>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</si>
  <si>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</si>
  <si>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</si>
  <si>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</si>
  <si>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</si>
  <si>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</si>
  <si>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</si>
  <si>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</si>
  <si>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</si>
  <si>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</si>
  <si>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</si>
  <si>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</si>
  <si>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</si>
  <si>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</si>
  <si>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</si>
  <si>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</si>
  <si>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</si>
  <si>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</si>
  <si>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</si>
  <si>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</si>
  <si>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</si>
  <si>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</si>
  <si>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</si>
  <si>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</si>
  <si>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</si>
  <si>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</si>
  <si>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</si>
  <si>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</si>
  <si>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</si>
  <si>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</si>
  <si>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</si>
  <si>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</si>
  <si>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</si>
  <si>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</si>
  <si>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</si>
  <si>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</si>
  <si>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</si>
  <si>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</si>
  <si>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</si>
  <si>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</si>
  <si>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</si>
  <si>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</si>
  <si>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</si>
  <si>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</si>
  <si>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</si>
  <si>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</si>
  <si>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</si>
  <si>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</si>
  <si>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</si>
  <si>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</si>
  <si>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</si>
  <si>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</si>
  <si>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</si>
  <si>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</si>
  <si>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</si>
  <si>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</si>
  <si>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</si>
  <si>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</si>
  <si>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</si>
  <si>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</si>
  <si>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</si>
  <si>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</si>
  <si>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</si>
  <si>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</si>
  <si>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</si>
  <si>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</si>
  <si>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</si>
  <si>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</si>
  <si>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</si>
  <si>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</si>
  <si>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</si>
  <si>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</si>
  <si>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</si>
  <si>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</si>
  <si>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</si>
  <si>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</si>
  <si>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</si>
  <si>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</si>
  <si>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</si>
  <si>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</si>
  <si>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</si>
  <si>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</si>
  <si>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</si>
  <si>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</si>
  <si>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</si>
  <si>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</si>
  <si>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</si>
  <si>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</si>
  <si>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</si>
  <si>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</si>
  <si>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</si>
  <si>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</si>
  <si>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</si>
  <si>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</si>
  <si>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</si>
  <si>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</si>
  <si>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</si>
  <si>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</si>
  <si>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</si>
  <si>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</si>
  <si>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</si>
  <si>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</si>
  <si>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</si>
  <si>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</si>
  <si>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</si>
  <si>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</si>
  <si>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</si>
  <si>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</si>
  <si>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</si>
  <si>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</si>
  <si>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</si>
  <si>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</si>
  <si>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</si>
  <si>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</si>
  <si>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</si>
  <si>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</si>
  <si>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</si>
  <si>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</si>
  <si>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</si>
  <si>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</si>
  <si>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</si>
  <si>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</si>
  <si>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</si>
  <si>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</si>
  <si>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</si>
  <si>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</si>
  <si>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</si>
  <si>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</si>
  <si>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</si>
  <si>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</si>
  <si>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</si>
  <si>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</si>
  <si>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</si>
  <si>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</si>
  <si>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</si>
  <si>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</si>
  <si>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</si>
  <si>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</si>
  <si>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</si>
  <si>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</si>
  <si>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</si>
  <si>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</si>
  <si>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</si>
  <si>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</si>
  <si>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</si>
  <si>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</si>
  <si>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</si>
  <si>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</si>
  <si>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</si>
  <si>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</si>
  <si>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</si>
  <si>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</si>
  <si>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</si>
  <si>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</si>
  <si>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</si>
  <si>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</si>
  <si>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</si>
  <si>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</si>
  <si>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</si>
  <si>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</si>
  <si>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</si>
  <si>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</si>
  <si>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</si>
  <si>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</si>
  <si>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</si>
  <si>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</si>
  <si>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</si>
  <si>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</si>
  <si>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</si>
  <si>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</si>
  <si>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</si>
  <si>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</si>
  <si>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</si>
  <si>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</si>
  <si>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</si>
  <si>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</si>
  <si>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</si>
  <si>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</si>
  <si>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</si>
  <si>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</si>
  <si>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</si>
  <si>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</si>
  <si>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</si>
  <si>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</si>
  <si>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</si>
  <si>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</si>
  <si>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</si>
  <si>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</si>
  <si>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</si>
  <si>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</si>
  <si>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</si>
  <si>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</si>
  <si>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</si>
  <si>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</si>
  <si>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</si>
  <si>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</si>
  <si>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</si>
  <si>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</si>
  <si>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</si>
  <si>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</si>
  <si>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</si>
  <si>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</si>
  <si>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</si>
  <si>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</si>
  <si>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</si>
  <si>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</si>
  <si>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</si>
  <si>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</si>
  <si>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</si>
  <si>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</si>
  <si>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</si>
  <si>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</si>
  <si>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</si>
  <si>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</si>
  <si>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</si>
  <si>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</si>
  <si>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</si>
  <si>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</si>
  <si>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</si>
  <si>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</si>
  <si>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</si>
  <si>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</si>
  <si>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</si>
  <si>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</si>
  <si>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</si>
  <si>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</si>
  <si>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</si>
  <si>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</si>
  <si>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</si>
  <si>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</si>
  <si>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</si>
  <si>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</si>
  <si>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</si>
  <si>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</si>
  <si>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</si>
  <si>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</si>
  <si>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</si>
  <si>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</si>
  <si>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</si>
  <si>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</si>
  <si>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</si>
  <si>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</si>
  <si>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</si>
  <si>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</si>
  <si>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</si>
  <si>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</si>
  <si>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</si>
  <si>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</si>
  <si>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</si>
  <si>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</si>
  <si>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</si>
  <si>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</si>
  <si>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</si>
  <si>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</si>
  <si>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</si>
  <si>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</si>
  <si>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</si>
  <si>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</si>
  <si>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</si>
  <si>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</si>
  <si>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</si>
  <si>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</si>
  <si>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</si>
  <si>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</si>
  <si>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</si>
  <si>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</si>
  <si>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</si>
  <si>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</si>
  <si>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</si>
  <si>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</si>
  <si>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</si>
  <si>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</si>
  <si>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</si>
  <si>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</si>
  <si>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</si>
  <si>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</si>
  <si>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</si>
  <si>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</si>
  <si>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</si>
  <si>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</si>
  <si>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</si>
  <si>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</si>
  <si>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</si>
  <si>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</si>
  <si>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</si>
  <si>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</si>
  <si>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</si>
  <si>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</si>
  <si>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</si>
  <si>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</si>
  <si>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</si>
  <si>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</si>
  <si>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</si>
  <si>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</si>
  <si>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</si>
  <si>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</si>
  <si>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</si>
  <si>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</si>
  <si>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</si>
  <si>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</si>
  <si>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</si>
  <si>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</si>
  <si>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</si>
  <si>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</si>
  <si>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</si>
  <si>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</si>
  <si>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</si>
  <si>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</si>
  <si>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</si>
  <si>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</si>
  <si>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</si>
  <si>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</si>
  <si>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</si>
  <si>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</si>
  <si>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</si>
  <si>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</si>
  <si>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</si>
  <si>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</si>
  <si>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</si>
  <si>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</si>
  <si>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</si>
  <si>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</si>
  <si>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</si>
  <si>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</si>
  <si>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</si>
  <si>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</si>
  <si>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</si>
  <si>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</si>
  <si>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</si>
  <si>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</si>
  <si>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</si>
  <si>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</si>
  <si>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</si>
  <si>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</si>
  <si>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</si>
  <si>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</si>
  <si>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</si>
  <si>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</si>
  <si>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</si>
  <si>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</si>
  <si>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</si>
  <si>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</si>
  <si>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</si>
  <si>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</si>
  <si>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</si>
  <si>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</si>
  <si>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</si>
  <si>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</si>
  <si>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</si>
  <si>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</si>
  <si>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</si>
  <si>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</si>
  <si>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</si>
  <si>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</si>
  <si>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</si>
  <si>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</si>
  <si>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</si>
  <si>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</si>
  <si>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</si>
  <si>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</si>
  <si>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</si>
  <si>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</si>
  <si>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</si>
  <si>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</si>
  <si>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</si>
  <si>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</si>
  <si>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</si>
  <si>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</si>
  <si>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</si>
  <si>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</si>
  <si>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</si>
  <si>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</si>
  <si>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</si>
  <si>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</si>
  <si>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</si>
  <si>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</si>
  <si>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</si>
  <si>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</si>
  <si>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</si>
  <si>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</si>
  <si>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</si>
  <si>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</si>
  <si>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</si>
  <si>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</si>
  <si>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</si>
  <si>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</si>
  <si>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</si>
  <si>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</si>
  <si>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</si>
  <si>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</si>
  <si>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</si>
  <si>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</si>
  <si>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</si>
  <si>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</si>
  <si>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</si>
  <si>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</si>
  <si>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</si>
  <si>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</si>
  <si>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</si>
  <si>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</si>
  <si>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</si>
  <si>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</si>
  <si>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</si>
  <si>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</si>
  <si>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</si>
  <si>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</si>
  <si>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</si>
  <si>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</si>
  <si>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</si>
  <si>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</si>
  <si>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</si>
  <si>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</si>
  <si>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</si>
  <si>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</si>
  <si>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</si>
  <si>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</si>
  <si>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</si>
  <si>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</si>
  <si>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</si>
  <si>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</si>
  <si>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</si>
  <si>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</si>
  <si>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</si>
  <si>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</si>
  <si>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</si>
  <si>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</si>
  <si>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</si>
  <si>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</si>
  <si>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</si>
  <si>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</si>
  <si>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</si>
  <si>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</si>
  <si>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</si>
  <si>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</si>
  <si>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</si>
  <si>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</si>
  <si>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</si>
  <si>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</si>
  <si>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</si>
  <si>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</si>
  <si>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</si>
  <si>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</si>
  <si>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</si>
  <si>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</si>
  <si>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</si>
  <si>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</si>
  <si>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</si>
  <si>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</si>
  <si>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</si>
  <si>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</si>
  <si>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</si>
  <si>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</si>
  <si>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</si>
  <si>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</si>
  <si>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</si>
  <si>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</si>
  <si>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</si>
  <si>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</si>
  <si>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</si>
  <si>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</si>
  <si>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</si>
  <si>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</si>
  <si>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</si>
  <si>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</si>
  <si>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</si>
  <si>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</si>
  <si>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</si>
  <si>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</si>
  <si>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</si>
  <si>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</si>
  <si>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</si>
  <si>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</si>
  <si>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</si>
  <si>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</si>
  <si>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</si>
  <si>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</si>
  <si>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</si>
  <si>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</si>
  <si>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</si>
  <si>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</si>
  <si>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</si>
  <si>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</si>
  <si>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</si>
  <si>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</si>
  <si>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</si>
  <si>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</si>
  <si>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</si>
  <si>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</si>
  <si>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</si>
  <si>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</si>
  <si>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</si>
  <si>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</si>
  <si>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</si>
  <si>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</si>
  <si>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</si>
  <si>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</si>
  <si>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</si>
  <si>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</si>
  <si>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</si>
  <si>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</si>
  <si>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</si>
  <si>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</si>
  <si>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</si>
  <si>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</si>
  <si>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</si>
  <si>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</si>
  <si>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</si>
  <si>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</si>
  <si>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</si>
  <si>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</si>
  <si>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</si>
  <si>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</si>
  <si>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</si>
  <si>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</si>
  <si>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</si>
  <si>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</si>
  <si>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</si>
  <si>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</si>
  <si>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</si>
  <si>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</si>
  <si>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</si>
  <si>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</si>
  <si>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</si>
  <si>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</si>
  <si>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</si>
  <si>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</si>
  <si>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</si>
  <si>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</si>
  <si>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</si>
  <si>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</si>
  <si>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</si>
  <si>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</si>
  <si>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</si>
  <si>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</si>
  <si>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</si>
  <si>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</si>
  <si>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</si>
  <si>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</si>
  <si>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</si>
  <si>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</si>
  <si>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</si>
  <si>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</si>
  <si>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</si>
  <si>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</si>
  <si>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</si>
  <si>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</si>
  <si>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</si>
  <si>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</si>
  <si>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</si>
  <si>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</si>
  <si>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</si>
  <si>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</si>
  <si>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</si>
  <si>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</si>
  <si>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</si>
  <si>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</si>
  <si>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</si>
  <si>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</si>
  <si>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</si>
  <si>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</si>
  <si>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</si>
  <si>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</si>
  <si>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</si>
  <si>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</si>
  <si>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</si>
  <si>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</si>
  <si>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</si>
  <si>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</si>
  <si>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</si>
  <si>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</si>
  <si>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</si>
  <si>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</si>
  <si>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</si>
  <si>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</si>
  <si>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</si>
  <si>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</si>
  <si>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</si>
  <si>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</si>
  <si>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</si>
  <si>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</si>
  <si>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</si>
  <si>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</si>
  <si>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</si>
  <si>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</si>
  <si>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</si>
  <si>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</si>
  <si>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</si>
  <si>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</si>
  <si>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</si>
  <si>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</si>
  <si>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</si>
  <si>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</si>
  <si>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</si>
  <si>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</si>
  <si>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</si>
  <si>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</si>
  <si>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</si>
  <si>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</si>
  <si>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</si>
  <si>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</si>
  <si>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</si>
  <si>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</si>
  <si>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</si>
  <si>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</si>
  <si>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</si>
  <si>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</si>
  <si>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</si>
  <si>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</si>
  <si>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</si>
  <si>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</si>
  <si>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</si>
  <si>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</si>
  <si>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</si>
  <si>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</si>
  <si>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</si>
  <si>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</si>
  <si>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</si>
  <si>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</si>
  <si>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</si>
  <si>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</si>
  <si>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</si>
  <si>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</si>
  <si>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</si>
  <si>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</si>
  <si>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</si>
  <si>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</si>
  <si>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</si>
  <si>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</si>
  <si>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</si>
  <si>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</si>
  <si>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</si>
  <si>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</si>
  <si>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</si>
  <si>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</si>
  <si>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</si>
  <si>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</si>
  <si>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</si>
  <si>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</si>
  <si>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</si>
  <si>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</si>
  <si>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</si>
  <si>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</si>
  <si>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</si>
  <si>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</si>
  <si>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</si>
  <si>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</si>
  <si>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</si>
  <si>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</si>
  <si>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</si>
  <si>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</si>
  <si>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</si>
  <si>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</si>
  <si>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</si>
  <si>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</si>
  <si>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</si>
  <si>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</si>
  <si>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</si>
  <si>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</si>
  <si>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</si>
  <si>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</si>
  <si>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</si>
  <si>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</si>
  <si>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</si>
  <si>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</si>
  <si>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</si>
  <si>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</si>
  <si>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</si>
  <si>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</si>
  <si>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</si>
  <si>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</si>
  <si>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</si>
  <si>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</si>
  <si>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</si>
  <si>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</si>
  <si>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</si>
  <si>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</si>
  <si>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</si>
  <si>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</si>
  <si>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</si>
  <si>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</si>
  <si>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</si>
  <si>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</si>
  <si>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</si>
  <si>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</si>
  <si>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</si>
  <si>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</si>
  <si>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</si>
  <si>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</si>
  <si>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</si>
  <si>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</si>
  <si>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</si>
  <si>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</si>
  <si>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</si>
  <si>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</si>
  <si>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</si>
  <si>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</si>
  <si>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</si>
  <si>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</si>
  <si>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</si>
  <si>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</si>
  <si>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</si>
  <si>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</si>
  <si>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</si>
  <si>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</si>
  <si>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</si>
  <si>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</si>
  <si>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</si>
  <si>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</si>
  <si>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</si>
  <si>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</si>
  <si>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</si>
  <si>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</si>
  <si>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</si>
  <si>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</si>
  <si>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</si>
  <si>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</si>
  <si>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</si>
  <si>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</si>
  <si>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</si>
  <si>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</si>
  <si>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</si>
  <si>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</si>
  <si>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</si>
  <si>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</si>
  <si>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</si>
  <si>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</si>
  <si>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</si>
  <si>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</si>
  <si>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</si>
  <si>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</si>
  <si>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</si>
  <si>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</si>
  <si>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</si>
  <si>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</si>
  <si>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</si>
  <si>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</si>
  <si>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</si>
  <si>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</si>
  <si>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</si>
  <si>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</si>
  <si>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</si>
  <si>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</si>
  <si>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</si>
  <si>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</si>
  <si>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</si>
  <si>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</si>
  <si>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</si>
  <si>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</si>
  <si>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</si>
  <si>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</si>
  <si>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</si>
  <si>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</si>
  <si>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</si>
  <si>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</si>
  <si>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</si>
  <si>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</si>
  <si>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</si>
  <si>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</si>
  <si>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</si>
  <si>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</si>
  <si>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</si>
  <si>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</si>
  <si>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</si>
  <si>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</si>
  <si>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</si>
  <si>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</si>
  <si>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</si>
  <si>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</si>
  <si>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</si>
  <si>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</si>
  <si>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</si>
  <si>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</si>
  <si>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</si>
  <si>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</si>
  <si>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</si>
  <si>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</si>
  <si>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</si>
  <si>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</si>
  <si>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</si>
  <si>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</si>
  <si>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</si>
  <si>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</si>
  <si>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</si>
  <si>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</si>
  <si>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</si>
  <si>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</si>
  <si>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</si>
  <si>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</si>
  <si>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</si>
  <si>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</si>
  <si>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</si>
  <si>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</si>
  <si>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</si>
  <si>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</si>
  <si>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</si>
  <si>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</si>
  <si>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</si>
  <si>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</si>
  <si>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</si>
  <si>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</si>
  <si>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</si>
  <si>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</si>
  <si>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</si>
  <si>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</si>
  <si>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</si>
  <si>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</si>
  <si>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</si>
  <si>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</si>
  <si>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</si>
  <si>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</si>
  <si>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</si>
  <si>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</si>
  <si>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</si>
  <si>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</si>
  <si>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</si>
  <si>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</si>
  <si>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</si>
  <si>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</si>
  <si>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</si>
  <si>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</si>
  <si>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</si>
  <si>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</si>
  <si>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</si>
  <si>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</si>
  <si>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</si>
  <si>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</si>
  <si>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</si>
  <si>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</si>
  <si>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</si>
  <si>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</si>
  <si>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</si>
  <si>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</si>
  <si>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</si>
  <si>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</si>
  <si>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</si>
  <si>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</si>
  <si>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</si>
  <si>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</si>
  <si>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</si>
  <si>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</si>
  <si>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</si>
  <si>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</si>
  <si>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</si>
  <si>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</si>
  <si>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</si>
  <si>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</si>
  <si>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</si>
  <si>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</si>
  <si>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</si>
  <si>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</si>
  <si>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</si>
  <si>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</si>
  <si>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</si>
  <si>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</si>
  <si>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</si>
  <si>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</si>
  <si>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</si>
  <si>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</si>
  <si>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</si>
  <si>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</si>
  <si>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</si>
  <si>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</si>
  <si>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</si>
  <si>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</si>
  <si>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</si>
  <si>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</si>
  <si>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</si>
  <si>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</si>
  <si>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</si>
  <si>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</si>
  <si>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</si>
  <si>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</si>
  <si>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</si>
  <si>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</si>
  <si>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</si>
  <si>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</si>
  <si>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</si>
  <si>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</si>
  <si>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</si>
  <si>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</si>
  <si>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</si>
  <si>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</si>
  <si>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</si>
  <si>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</si>
  <si>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</si>
  <si>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</si>
  <si>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</si>
  <si>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</si>
  <si>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</si>
  <si>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</si>
  <si>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</si>
  <si>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</si>
  <si>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</si>
  <si>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</si>
  <si>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</si>
  <si>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</si>
  <si>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</si>
  <si>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</si>
  <si>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</si>
  <si>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</si>
  <si>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</si>
  <si>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</si>
  <si>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</si>
  <si>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</si>
  <si>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</si>
  <si>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</si>
  <si>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</si>
  <si>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</si>
  <si>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</si>
  <si>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</si>
  <si>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</si>
  <si>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</si>
  <si>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</si>
  <si>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</si>
  <si>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</si>
  <si>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</si>
  <si>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</si>
  <si>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</si>
  <si>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</si>
  <si>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</si>
  <si>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</si>
  <si>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</si>
  <si>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</si>
  <si>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</si>
  <si>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</si>
  <si>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</si>
  <si>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</si>
  <si>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</si>
  <si>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</si>
  <si>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</si>
  <si>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</si>
  <si>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</si>
  <si>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</si>
  <si>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</si>
  <si>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</si>
  <si>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</si>
  <si>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</si>
  <si>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</si>
  <si>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</si>
  <si>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</si>
  <si>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</si>
  <si>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</si>
  <si>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</si>
  <si>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</si>
  <si>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</si>
  <si>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</si>
  <si>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</si>
  <si>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</si>
  <si>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</si>
  <si>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</si>
  <si>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</si>
  <si>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</si>
  <si>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</si>
  <si>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</si>
  <si>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</si>
  <si>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</si>
  <si>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</si>
  <si>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</si>
  <si>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</si>
  <si>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</si>
  <si>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</si>
  <si>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</si>
  <si>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</si>
  <si>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</si>
  <si>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</si>
  <si>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</si>
  <si>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</si>
  <si>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</si>
  <si>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</si>
  <si>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</si>
  <si>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</si>
  <si>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</si>
  <si>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</si>
  <si>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</si>
  <si>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</si>
  <si>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</si>
  <si>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</si>
  <si>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</si>
  <si>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</si>
  <si>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</si>
  <si>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</si>
  <si>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</si>
  <si>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</si>
  <si>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</si>
  <si>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</si>
  <si>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</si>
  <si>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</si>
  <si>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</si>
  <si>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</si>
  <si>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</si>
  <si>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</si>
  <si>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</si>
  <si>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</si>
  <si>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</si>
  <si>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</si>
  <si>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</si>
  <si>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</si>
  <si>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</si>
  <si>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</si>
  <si>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</si>
  <si>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</si>
  <si>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</si>
  <si>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</si>
  <si>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</si>
  <si>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</si>
  <si>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</si>
  <si>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</si>
  <si>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</si>
  <si>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</si>
  <si>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</si>
  <si>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</si>
  <si>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</si>
  <si>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</si>
  <si>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</si>
  <si>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</si>
  <si>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</si>
  <si>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</si>
  <si>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</si>
  <si>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</si>
  <si>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</si>
  <si>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</si>
  <si>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</si>
  <si>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</si>
  <si>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</si>
  <si>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</si>
  <si>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</si>
  <si>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</si>
  <si>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</si>
  <si>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</si>
  <si>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</si>
  <si>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</si>
  <si>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</si>
  <si>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</si>
  <si>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</si>
  <si>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</si>
  <si>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</si>
  <si>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</si>
  <si>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</si>
  <si>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</si>
  <si>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</si>
  <si>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</si>
  <si>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</si>
  <si>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</si>
  <si>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</si>
  <si>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</si>
  <si>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</si>
  <si>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</si>
  <si>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</si>
  <si>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</si>
  <si>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</si>
  <si>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</si>
  <si>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</si>
  <si>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</si>
  <si>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</si>
  <si>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</si>
  <si>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</si>
  <si>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</si>
  <si>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</si>
  <si>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</si>
  <si>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</si>
  <si>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</si>
  <si>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</si>
  <si>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</si>
  <si>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</si>
  <si>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</si>
  <si>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</si>
  <si>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</si>
  <si>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</si>
  <si>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</si>
  <si>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</si>
  <si>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</si>
  <si>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</si>
  <si>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</si>
  <si>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</si>
  <si>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</si>
  <si>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</si>
  <si>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</si>
  <si>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</si>
  <si>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</si>
  <si>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</si>
  <si>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</si>
  <si>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</si>
  <si>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</si>
  <si>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</si>
  <si>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</si>
  <si>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</si>
  <si>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</si>
  <si>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</si>
  <si>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</si>
  <si>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</si>
  <si>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</si>
  <si>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</si>
  <si>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</si>
  <si>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</si>
  <si>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</si>
  <si>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</si>
  <si>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</si>
  <si>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</si>
  <si>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</si>
  <si>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</si>
  <si>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</si>
  <si>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</si>
  <si>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</si>
  <si>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</si>
  <si>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</si>
  <si>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</si>
  <si>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</si>
  <si>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</si>
  <si>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</si>
  <si>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</si>
  <si>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</si>
  <si>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</si>
  <si>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</si>
  <si>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</si>
  <si>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</si>
  <si>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</si>
  <si>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</si>
  <si>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</si>
  <si>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</si>
  <si>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</si>
  <si>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</si>
  <si>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</si>
  <si>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</si>
  <si>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</si>
  <si>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</si>
  <si>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</si>
  <si>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</si>
  <si>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</si>
  <si>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</si>
  <si>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</si>
  <si>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</si>
  <si>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</si>
  <si>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</si>
  <si>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</si>
  <si>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</si>
  <si>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</si>
  <si>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</si>
  <si>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</si>
  <si>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</si>
  <si>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</si>
  <si>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</si>
  <si>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</si>
  <si>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</si>
  <si>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</si>
  <si>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</si>
  <si>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</si>
  <si>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</si>
  <si>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</si>
  <si>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</si>
  <si>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</si>
  <si>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</si>
  <si>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</si>
  <si>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</si>
  <si>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</si>
  <si>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</si>
  <si>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</si>
  <si>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</si>
  <si>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</si>
  <si>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</si>
  <si>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</si>
  <si>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</si>
  <si>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</si>
  <si>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</si>
  <si>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</si>
  <si>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</si>
  <si>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</si>
  <si>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</si>
  <si>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</si>
  <si>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</si>
  <si>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</si>
  <si>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</si>
  <si>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</si>
  <si>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</si>
  <si>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</si>
  <si>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</si>
  <si>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</si>
  <si>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</si>
  <si>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</si>
  <si>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</si>
  <si>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</si>
  <si>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</si>
  <si>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</si>
  <si>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</si>
  <si>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</si>
  <si>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</si>
  <si>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</si>
  <si>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</si>
  <si>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</si>
  <si>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</si>
  <si>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</si>
  <si>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</si>
  <si>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</si>
  <si>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</si>
  <si>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</si>
  <si>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</si>
  <si>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</si>
  <si>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</si>
  <si>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</si>
  <si>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</si>
  <si>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</si>
  <si>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</si>
  <si>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</si>
  <si>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</si>
  <si>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</si>
  <si>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</si>
  <si>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</si>
  <si>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</si>
  <si>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</si>
  <si>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</si>
  <si>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</si>
  <si>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</si>
  <si>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</si>
  <si>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</si>
  <si>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</si>
  <si>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</si>
  <si>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</si>
  <si>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</si>
  <si>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</si>
  <si>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</si>
  <si>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</si>
  <si>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</si>
  <si>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</si>
  <si>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</si>
  <si>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</si>
  <si>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</si>
  <si>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</si>
  <si>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</si>
  <si>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</si>
  <si>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</si>
  <si>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</si>
  <si>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</si>
  <si>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</si>
  <si>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</si>
  <si>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</si>
  <si>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</si>
  <si>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</si>
  <si>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</si>
  <si>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</si>
  <si>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</si>
  <si>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</si>
  <si>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</si>
  <si>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</si>
  <si>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</si>
  <si>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</si>
  <si>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</si>
  <si>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</si>
  <si>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</si>
  <si>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</si>
  <si>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</si>
  <si>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</si>
  <si>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</si>
  <si>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</si>
  <si>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</si>
  <si>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</si>
  <si>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</si>
  <si>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</si>
  <si>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</si>
  <si>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</si>
  <si>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</si>
  <si>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</si>
  <si>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</si>
  <si>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</si>
  <si>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</si>
  <si>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</si>
  <si>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</si>
  <si>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</si>
  <si>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</si>
  <si>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</si>
  <si>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</si>
  <si>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</si>
  <si>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</si>
  <si>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</si>
  <si>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</si>
  <si>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</si>
  <si>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</si>
  <si>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</si>
  <si>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</si>
  <si>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</si>
  <si>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</si>
  <si>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</si>
  <si>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</si>
  <si>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</si>
  <si>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</si>
  <si>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</si>
  <si>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</si>
  <si>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</si>
  <si>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</si>
  <si>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</si>
  <si>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</si>
  <si>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</si>
  <si>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</si>
  <si>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</si>
  <si>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</si>
  <si>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</si>
  <si>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</si>
  <si>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</si>
  <si>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</si>
  <si>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</si>
  <si>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</si>
  <si>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</si>
  <si>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</si>
  <si>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</si>
  <si>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</si>
  <si>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</si>
  <si>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</si>
  <si>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</si>
  <si>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</si>
  <si>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</si>
  <si>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</si>
  <si>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</si>
  <si>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</si>
  <si>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</si>
  <si>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</si>
  <si>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</si>
  <si>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</si>
  <si>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</si>
  <si>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</si>
  <si>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</si>
  <si>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</si>
  <si>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</si>
  <si>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</si>
  <si>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</si>
  <si>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</si>
  <si>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</si>
  <si>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</si>
  <si>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</si>
  <si>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</si>
  <si>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</si>
  <si>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</si>
  <si>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</si>
  <si>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</si>
  <si>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</si>
  <si>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</si>
  <si>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</si>
  <si>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</si>
  <si>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</si>
  <si>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</si>
  <si>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</si>
  <si>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</si>
  <si>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</si>
  <si>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</si>
  <si>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</si>
  <si>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</si>
  <si>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</si>
  <si>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</si>
  <si>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</si>
  <si>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</si>
  <si>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</si>
  <si>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</si>
  <si>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</si>
  <si>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</si>
  <si>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</si>
  <si>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</si>
  <si>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</si>
  <si>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</si>
  <si>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</si>
  <si>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</si>
  <si>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</si>
  <si>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</si>
  <si>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</si>
  <si>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</si>
  <si>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</si>
  <si>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</si>
  <si>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</si>
  <si>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</si>
  <si>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</si>
  <si>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</si>
  <si>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</si>
  <si>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</si>
  <si>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</si>
  <si>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</si>
  <si>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</si>
  <si>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</si>
  <si>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</si>
  <si>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</si>
  <si>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</si>
  <si>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</si>
  <si>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</si>
  <si>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</si>
  <si>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</si>
  <si>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</si>
  <si>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</si>
  <si>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</si>
  <si>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</si>
  <si>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</si>
  <si>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</si>
  <si>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</si>
  <si>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</si>
  <si>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</si>
  <si>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</si>
  <si>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</si>
  <si>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</si>
  <si>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</si>
  <si>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</si>
  <si>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</si>
  <si>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</si>
  <si>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</si>
  <si>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</si>
  <si>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</si>
  <si>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</si>
  <si>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</si>
  <si>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</si>
  <si>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</si>
  <si>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</si>
  <si>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</si>
  <si>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</si>
  <si>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</si>
  <si>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</si>
  <si>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</si>
  <si>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</si>
  <si>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</si>
  <si>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</si>
  <si>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</si>
  <si>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</si>
  <si>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</si>
  <si>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</si>
  <si>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</si>
  <si>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</si>
  <si>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</si>
  <si>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</si>
  <si>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</si>
  <si>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</si>
  <si>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</si>
  <si>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</si>
  <si>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</si>
  <si>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</si>
  <si>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</si>
  <si>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</si>
  <si>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</si>
  <si>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</si>
  <si>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</si>
  <si>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</si>
  <si>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</si>
  <si>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</si>
  <si>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</si>
  <si>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</si>
  <si>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</si>
  <si>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</si>
  <si>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</si>
  <si>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</si>
  <si>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</si>
  <si>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</si>
  <si>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</si>
  <si>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</si>
  <si>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</si>
  <si>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</si>
  <si>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</si>
  <si>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</si>
  <si>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</si>
  <si>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</si>
  <si>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</si>
  <si>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</si>
  <si>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</si>
  <si>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</si>
  <si>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</si>
  <si>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</si>
  <si>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</si>
  <si>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</si>
  <si>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</si>
  <si>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</si>
  <si>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</si>
  <si>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</si>
  <si>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</si>
  <si>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</si>
  <si>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</si>
  <si>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</si>
  <si>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</si>
  <si>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</si>
  <si>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</si>
  <si>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</si>
  <si>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</si>
  <si>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</si>
  <si>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</si>
  <si>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</si>
  <si>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</si>
  <si>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</si>
  <si>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</si>
  <si>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</si>
  <si>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</si>
  <si>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</si>
  <si>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</si>
  <si>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</si>
  <si>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</si>
  <si>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</si>
  <si>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</si>
  <si>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</si>
  <si>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</si>
  <si>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</si>
  <si>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</si>
  <si>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</si>
  <si>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</si>
  <si>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</si>
  <si>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</si>
  <si>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</si>
  <si>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</si>
  <si>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</si>
  <si>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</si>
  <si>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</si>
  <si>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</si>
  <si>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</si>
  <si>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</si>
  <si>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</si>
  <si>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</si>
  <si>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</si>
  <si>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</si>
  <si>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</si>
  <si>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</si>
  <si>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</si>
  <si>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</si>
  <si>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</si>
  <si>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</si>
  <si>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</si>
  <si>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</si>
  <si>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</si>
  <si>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</si>
  <si>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</si>
  <si>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</si>
  <si>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</si>
  <si>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</si>
  <si>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</si>
  <si>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</si>
  <si>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</si>
  <si>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</si>
  <si>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</si>
  <si>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</si>
  <si>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</si>
  <si>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</si>
  <si>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</si>
  <si>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</si>
  <si>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</si>
  <si>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</si>
  <si>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</si>
  <si>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</si>
  <si>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</si>
  <si>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</si>
  <si>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</si>
  <si>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</si>
  <si>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</si>
  <si>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</si>
  <si>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</si>
  <si>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</si>
  <si>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</si>
  <si>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</si>
  <si>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</si>
  <si>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</si>
  <si>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</si>
  <si>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</si>
  <si>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</si>
  <si>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</si>
  <si>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</si>
  <si>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</si>
  <si>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</si>
  <si>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</si>
  <si>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</si>
  <si>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</si>
  <si>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</si>
  <si>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</si>
  <si>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</si>
  <si>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</si>
  <si>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</si>
  <si>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</si>
  <si>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</si>
  <si>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</si>
  <si>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</si>
  <si>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</si>
  <si>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</si>
  <si>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</si>
  <si>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</si>
  <si>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</si>
  <si>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</si>
  <si>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</si>
  <si>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</si>
  <si>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</si>
  <si>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</si>
  <si>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</si>
  <si>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</si>
  <si>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</si>
  <si>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</si>
  <si>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</si>
  <si>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</si>
  <si>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</si>
  <si>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</si>
  <si>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</si>
  <si>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</si>
  <si>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</si>
  <si>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</si>
  <si>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</si>
  <si>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</si>
  <si>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</si>
  <si>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</si>
  <si>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</si>
  <si>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</si>
  <si>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</si>
  <si>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</si>
  <si>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</si>
  <si>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</si>
  <si>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</si>
  <si>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</si>
  <si>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</si>
  <si>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</si>
  <si>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</si>
  <si>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</si>
  <si>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</si>
  <si>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</si>
  <si>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</si>
  <si>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</si>
  <si>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</si>
  <si>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</si>
  <si>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</si>
  <si>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</si>
  <si>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</si>
  <si>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</si>
  <si>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</si>
  <si>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</si>
  <si>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</si>
  <si>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</si>
  <si>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</si>
  <si>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</si>
  <si>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</si>
  <si>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</si>
  <si>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</si>
  <si>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</si>
  <si>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</si>
  <si>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</si>
  <si>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</si>
  <si>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</si>
  <si>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</si>
  <si>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</si>
  <si>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</si>
  <si>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</si>
  <si>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</si>
  <si>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</si>
  <si>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</si>
  <si>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</si>
  <si>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</si>
  <si>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</si>
  <si>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</si>
  <si>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</si>
  <si>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</si>
  <si>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</si>
  <si>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</si>
  <si>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</si>
  <si>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</si>
  <si>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</si>
  <si>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</si>
  <si>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</si>
  <si>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</si>
  <si>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</si>
  <si>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</si>
  <si>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</si>
  <si>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</si>
  <si>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</si>
  <si>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</si>
  <si>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</si>
  <si>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</si>
  <si>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</si>
  <si>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</si>
  <si>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</si>
  <si>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</si>
  <si>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</si>
  <si>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</si>
  <si>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</si>
  <si>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</si>
  <si>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</si>
  <si>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</si>
  <si>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</si>
  <si>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</si>
  <si>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</si>
  <si>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</si>
  <si>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</si>
  <si>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</si>
  <si>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</si>
  <si>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</si>
  <si>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</si>
  <si>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</si>
  <si>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</si>
  <si>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</si>
  <si>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</si>
  <si>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</si>
  <si>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</si>
  <si>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</si>
  <si>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</si>
  <si>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</si>
  <si>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</si>
  <si>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</si>
  <si>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</si>
  <si>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</si>
  <si>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</si>
  <si>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</si>
  <si>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</si>
  <si>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</si>
  <si>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</si>
  <si>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</si>
  <si>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</si>
  <si>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</si>
  <si>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</si>
  <si>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</si>
  <si>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</si>
  <si>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</si>
  <si>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</si>
  <si>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</si>
  <si>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</si>
  <si>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</si>
  <si>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</si>
  <si>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</si>
  <si>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</si>
  <si>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</si>
  <si>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</si>
  <si>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</si>
  <si>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</si>
  <si>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</si>
  <si>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</si>
  <si>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</si>
  <si>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</si>
  <si>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</si>
  <si>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</si>
  <si>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</si>
  <si>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</si>
  <si>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</si>
  <si>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</si>
  <si>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</si>
  <si>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</si>
  <si>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</si>
  <si>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</si>
  <si>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</si>
  <si>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</si>
  <si>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</si>
  <si>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</si>
  <si>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</si>
  <si>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</si>
  <si>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</si>
  <si>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</si>
  <si>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</si>
  <si>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</si>
  <si>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</si>
  <si>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</si>
  <si>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</si>
  <si>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</si>
  <si>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</si>
  <si>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</si>
  <si>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</si>
  <si>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</si>
  <si>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</si>
  <si>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</si>
  <si>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</si>
  <si>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</si>
  <si>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</si>
  <si>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</si>
  <si>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</si>
  <si>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</si>
  <si>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</si>
  <si>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</si>
  <si>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</si>
  <si>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</si>
  <si>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</si>
  <si>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</si>
  <si>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</si>
  <si>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</si>
  <si>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</si>
  <si>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</si>
  <si>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</si>
  <si>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</si>
  <si>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</si>
  <si>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</si>
  <si>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</si>
  <si>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</si>
  <si>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</si>
  <si>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</si>
  <si>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</si>
  <si>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</si>
  <si>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</si>
  <si>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</si>
  <si>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</si>
  <si>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</si>
  <si>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</si>
  <si>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</si>
  <si>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</si>
  <si>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</si>
  <si>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</si>
  <si>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</si>
  <si>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</si>
  <si>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</si>
  <si>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</si>
  <si>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</si>
  <si>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</si>
  <si>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</si>
  <si>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</si>
  <si>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</si>
  <si>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</si>
  <si>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</si>
  <si>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</si>
  <si>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</si>
  <si>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</si>
  <si>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</si>
  <si>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</si>
  <si>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</si>
  <si>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</si>
  <si>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</si>
  <si>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</si>
  <si>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</si>
  <si>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</si>
  <si>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</si>
  <si>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</si>
  <si>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</si>
  <si>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</si>
  <si>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</si>
  <si>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</si>
  <si>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</si>
  <si>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</si>
  <si>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</si>
  <si>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</si>
  <si>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</si>
  <si>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</si>
  <si>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</si>
  <si>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</si>
  <si>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</si>
  <si>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</si>
  <si>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</si>
  <si>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</si>
  <si>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</si>
  <si>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</si>
  <si>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</si>
  <si>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</si>
  <si>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</si>
  <si>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</si>
  <si>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</si>
  <si>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</si>
  <si>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</si>
  <si>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</si>
  <si>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</si>
  <si>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</si>
  <si>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</si>
  <si>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</si>
  <si>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</si>
  <si>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</si>
  <si>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</si>
  <si>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</si>
  <si>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</si>
  <si>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</si>
  <si>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</si>
  <si>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</si>
  <si>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</si>
  <si>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</si>
  <si>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</si>
  <si>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</si>
  <si>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</si>
  <si>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</si>
  <si>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</si>
  <si>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</si>
  <si>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</si>
  <si>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</si>
  <si>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</si>
  <si>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</si>
  <si>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</si>
  <si>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</si>
  <si>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</si>
  <si>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</si>
  <si>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</si>
  <si>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</si>
  <si>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</si>
  <si>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</si>
  <si>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</si>
  <si>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</si>
  <si>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</si>
  <si>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</si>
  <si>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</si>
  <si>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</si>
  <si>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</si>
  <si>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</si>
  <si>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</si>
  <si>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</si>
  <si>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</si>
  <si>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</si>
  <si>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</si>
  <si>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</si>
  <si>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</si>
  <si>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</si>
  <si>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</si>
  <si>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</si>
  <si>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</si>
  <si>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</si>
  <si>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</si>
  <si>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</si>
  <si>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</si>
  <si>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</si>
  <si>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</si>
  <si>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</si>
  <si>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</si>
  <si>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</si>
  <si>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</si>
  <si>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</si>
  <si>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</si>
  <si>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</si>
  <si>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</si>
  <si>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</si>
  <si>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</si>
  <si>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</si>
  <si>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</si>
  <si>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</si>
  <si>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</si>
  <si>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</si>
  <si>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</si>
  <si>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</si>
  <si>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</si>
  <si>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</si>
  <si>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</si>
  <si>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</si>
  <si>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</si>
  <si>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</si>
  <si>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</si>
  <si>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</si>
  <si>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</si>
  <si>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</si>
  <si>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</si>
  <si>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</si>
  <si>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</si>
  <si>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</si>
  <si>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</si>
  <si>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</si>
  <si>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</si>
  <si>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</si>
  <si>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</si>
  <si>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</si>
  <si>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</si>
  <si>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</si>
  <si>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</si>
  <si>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</si>
  <si>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</si>
  <si>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</si>
  <si>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</si>
  <si>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</si>
  <si>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</si>
  <si>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</si>
  <si>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</si>
  <si>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</si>
  <si>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</si>
  <si>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</si>
  <si>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</si>
  <si>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</si>
  <si>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</si>
  <si>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</si>
  <si>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</si>
  <si>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</si>
  <si>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</si>
  <si>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</si>
  <si>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</si>
  <si>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</si>
  <si>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</si>
  <si>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</si>
  <si>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</si>
  <si>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</si>
  <si>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</si>
  <si>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</si>
  <si>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</si>
  <si>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</si>
  <si>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</si>
  <si>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</si>
  <si>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</si>
  <si>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</si>
  <si>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</si>
  <si>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</si>
  <si>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</si>
  <si>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</si>
  <si>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</si>
  <si>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</si>
  <si>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</si>
  <si>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</si>
  <si>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</si>
  <si>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</si>
  <si>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</si>
  <si>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</si>
  <si>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</si>
  <si>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</si>
  <si>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</si>
  <si>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</si>
  <si>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</si>
  <si>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</si>
  <si>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</si>
  <si>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</si>
  <si>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</si>
  <si>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</si>
  <si>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</si>
  <si>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</si>
  <si>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</si>
  <si>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</si>
  <si>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</si>
  <si>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</si>
  <si>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</si>
  <si>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</si>
  <si>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</si>
  <si>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</si>
  <si>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</si>
  <si>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</si>
  <si>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</si>
  <si>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</si>
  <si>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</si>
  <si>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</si>
  <si>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</si>
  <si>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</si>
  <si>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</si>
  <si>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</si>
  <si>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</si>
  <si>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</si>
  <si>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</si>
  <si>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</si>
  <si>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</si>
  <si>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</si>
  <si>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</si>
  <si>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</si>
  <si>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</si>
  <si>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</si>
  <si>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</si>
  <si>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</si>
  <si>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</si>
  <si>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</si>
  <si>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</si>
  <si>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</si>
  <si>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</si>
  <si>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</si>
  <si>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</si>
  <si>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</si>
  <si>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</si>
  <si>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</si>
  <si>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</si>
  <si>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</si>
  <si>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</si>
  <si>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</si>
  <si>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</si>
  <si>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</si>
  <si>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</si>
  <si>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</si>
  <si>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</si>
  <si>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</si>
  <si>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</si>
  <si>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</si>
  <si>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</si>
  <si>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</si>
  <si>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</si>
  <si>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</si>
  <si>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</si>
  <si>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</si>
  <si>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</si>
  <si>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</si>
  <si>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</si>
  <si>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</si>
  <si>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</si>
  <si>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</si>
  <si>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</si>
  <si>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</si>
  <si>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</si>
  <si>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</si>
  <si>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</si>
  <si>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</si>
  <si>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</si>
  <si>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</si>
  <si>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</si>
  <si>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</si>
  <si>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</si>
  <si>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</si>
  <si>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</si>
  <si>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</si>
  <si>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</si>
  <si>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</si>
  <si>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</si>
  <si>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</si>
  <si>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</si>
  <si>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</si>
  <si>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</si>
  <si>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</si>
  <si>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</si>
  <si>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</si>
  <si>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</si>
  <si>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</si>
  <si>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</si>
  <si>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</si>
  <si>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</si>
  <si>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</si>
  <si>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</si>
  <si>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</si>
  <si>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</si>
  <si>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</si>
  <si>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</si>
  <si>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</si>
  <si>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</si>
  <si>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</si>
  <si>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</si>
  <si>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</si>
  <si>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</si>
  <si>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</si>
  <si>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</si>
  <si>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</si>
  <si>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</si>
  <si>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</si>
  <si>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</si>
  <si>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</si>
  <si>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</si>
  <si>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</si>
  <si>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</si>
  <si>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</si>
  <si>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</si>
  <si>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</si>
  <si>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</si>
  <si>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</si>
  <si>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</si>
  <si>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</si>
  <si>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</si>
  <si>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</si>
  <si>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</si>
  <si>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</si>
  <si>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</si>
  <si>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</si>
  <si>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</si>
  <si>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</si>
  <si>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</si>
  <si>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</si>
  <si>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</si>
  <si>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</si>
  <si>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</si>
  <si>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</si>
  <si>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</si>
  <si>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</si>
  <si>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</si>
  <si>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</si>
  <si>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</si>
  <si>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</si>
  <si>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</si>
  <si>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</si>
  <si>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</si>
  <si>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</si>
  <si>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</si>
  <si>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</si>
  <si>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</si>
  <si>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</si>
  <si>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</si>
  <si>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</si>
  <si>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</si>
  <si>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</si>
  <si>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</si>
  <si>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</si>
  <si>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</si>
  <si>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</si>
  <si>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</si>
  <si>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</si>
  <si>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</si>
  <si>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</si>
  <si>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</si>
  <si>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</si>
  <si>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</si>
  <si>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</si>
  <si>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</si>
  <si>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</si>
  <si>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</si>
  <si>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</si>
  <si>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</si>
  <si>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</si>
  <si>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</si>
  <si>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</si>
  <si>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</si>
  <si>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</si>
  <si>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</si>
  <si>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</si>
  <si>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</si>
  <si>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</si>
  <si>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</si>
  <si>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</si>
  <si>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</si>
  <si>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</si>
  <si>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</si>
  <si>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</si>
  <si>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</si>
  <si>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</si>
  <si>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</si>
  <si>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</si>
  <si>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</si>
  <si>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</si>
  <si>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</si>
  <si>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</si>
  <si>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</si>
  <si>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</si>
  <si>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</si>
  <si>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</si>
  <si>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</si>
  <si>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</si>
  <si>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</si>
  <si>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</si>
  <si>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</si>
  <si>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</si>
  <si>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</si>
  <si>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</si>
  <si>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</si>
  <si>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</si>
  <si>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</si>
  <si>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</si>
  <si>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</si>
  <si>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</si>
  <si>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</si>
  <si>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</si>
  <si>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</si>
  <si>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</si>
  <si>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</si>
  <si>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</si>
  <si>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</si>
  <si>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</si>
  <si>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</si>
  <si>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</si>
  <si>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</si>
  <si>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</si>
  <si>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</si>
  <si>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</si>
  <si>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</si>
  <si>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</si>
  <si>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</si>
  <si>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</si>
  <si>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</si>
  <si>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</si>
  <si>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</si>
  <si>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</si>
  <si>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</si>
  <si>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</si>
  <si>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</si>
  <si>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</si>
  <si>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</si>
  <si>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</si>
  <si>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</si>
  <si>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</si>
  <si>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</si>
  <si>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</si>
  <si>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</si>
  <si>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</si>
  <si>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</si>
  <si>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</si>
  <si>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</si>
  <si>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</si>
  <si>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</si>
  <si>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</si>
  <si>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</si>
  <si>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</si>
  <si>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</si>
  <si>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</si>
  <si>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</si>
  <si>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</si>
  <si>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</si>
  <si>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</si>
  <si>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</si>
  <si>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</si>
  <si>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</si>
  <si>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</si>
  <si>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</si>
  <si>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</si>
  <si>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</si>
  <si>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</si>
  <si>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</si>
  <si>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</si>
  <si>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</si>
  <si>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</si>
  <si>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</si>
  <si>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</si>
  <si>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</si>
  <si>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</si>
  <si>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</si>
  <si>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</si>
  <si>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</si>
  <si>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</si>
  <si>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</si>
  <si>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</si>
  <si>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</si>
  <si>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</si>
  <si>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</si>
  <si>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</si>
  <si>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</si>
  <si>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</si>
  <si>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</si>
  <si>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</si>
  <si>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</si>
  <si>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</si>
  <si>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</si>
  <si>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</si>
  <si>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</si>
  <si>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</si>
  <si>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</si>
  <si>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</si>
  <si>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</si>
  <si>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</si>
  <si>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</si>
  <si>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</si>
  <si>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</si>
  <si>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</si>
  <si>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</si>
  <si>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</si>
  <si>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</si>
  <si>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</si>
  <si>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</si>
  <si>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</si>
  <si>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</si>
  <si>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</si>
  <si>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</si>
  <si>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</si>
  <si>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</si>
  <si>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</si>
  <si>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</si>
  <si>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</si>
  <si>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</si>
  <si>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</si>
  <si>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</si>
  <si>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</si>
  <si>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</si>
  <si>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</si>
  <si>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</si>
  <si>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</si>
  <si>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</si>
  <si>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</si>
  <si>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</si>
  <si>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</si>
  <si>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</si>
  <si>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</si>
  <si>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</si>
  <si>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</si>
  <si>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</si>
  <si>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</si>
  <si>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</si>
  <si>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</si>
  <si>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</si>
  <si>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</si>
  <si>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</si>
  <si>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</si>
  <si>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</si>
  <si>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</si>
  <si>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</si>
  <si>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</si>
  <si>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</si>
  <si>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</si>
  <si>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</si>
  <si>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</si>
  <si>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</si>
  <si>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</si>
  <si>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</si>
  <si>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</si>
  <si>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</si>
  <si>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</si>
  <si>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</si>
  <si>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</si>
  <si>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</si>
  <si>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</si>
  <si>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</si>
  <si>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</si>
  <si>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</si>
  <si>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</si>
  <si>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</si>
  <si>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</si>
  <si>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</si>
  <si>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</si>
  <si>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</si>
  <si>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</si>
  <si>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</si>
  <si>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</si>
  <si>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</si>
  <si>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</si>
  <si>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</si>
  <si>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</si>
  <si>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</si>
  <si>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</si>
  <si>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</si>
  <si>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</si>
  <si>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</si>
  <si>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</si>
  <si>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</si>
  <si>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</si>
  <si>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</si>
  <si>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</si>
  <si>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</si>
  <si>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</si>
  <si>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</si>
  <si>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</si>
  <si>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</si>
  <si>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</si>
  <si>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</si>
  <si>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</si>
  <si>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</si>
  <si>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</si>
  <si>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</si>
  <si>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</si>
  <si>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</si>
  <si>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</si>
  <si>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</si>
  <si>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</si>
  <si>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</si>
  <si>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</si>
  <si>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</si>
  <si>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</si>
  <si>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</si>
  <si>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</si>
  <si>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</si>
  <si>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</si>
  <si>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</si>
  <si>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</si>
  <si>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</si>
  <si>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</si>
  <si>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</si>
  <si>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</si>
  <si>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</si>
  <si>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</si>
  <si>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</si>
  <si>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</si>
  <si>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</si>
  <si>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</si>
  <si>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</si>
  <si>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</si>
  <si>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</si>
  <si>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</si>
  <si>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</si>
  <si>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</si>
  <si>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</si>
  <si>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</si>
  <si>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</si>
  <si>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</si>
  <si>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</si>
  <si>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</si>
  <si>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</si>
  <si>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</si>
  <si>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</si>
  <si>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</si>
  <si>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</si>
  <si>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</si>
  <si>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</si>
  <si>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</si>
  <si>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</si>
  <si>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</si>
  <si>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</si>
  <si>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</si>
  <si>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</si>
  <si>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</si>
  <si>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</si>
  <si>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</si>
  <si>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</si>
  <si>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</si>
  <si>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</si>
  <si>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</si>
  <si>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</si>
  <si>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</si>
  <si>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</si>
  <si>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</si>
  <si>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</si>
  <si>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</si>
  <si>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</si>
  <si>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</si>
  <si>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</si>
  <si>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</si>
  <si>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</si>
  <si>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</si>
  <si>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</si>
  <si>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</si>
  <si>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</si>
  <si>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</si>
  <si>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</si>
  <si>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</si>
  <si>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</si>
  <si>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</si>
  <si>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</si>
  <si>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</si>
  <si>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</si>
  <si>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</si>
  <si>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</si>
  <si>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</si>
  <si>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</si>
  <si>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</si>
  <si>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</si>
  <si>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</si>
  <si>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</si>
  <si>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</si>
  <si>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</si>
  <si>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</si>
  <si>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</si>
  <si>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</si>
  <si>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</si>
  <si>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</si>
  <si>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</si>
  <si>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</si>
  <si>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</si>
  <si>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</si>
  <si>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</si>
  <si>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</si>
  <si>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</si>
  <si>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</si>
  <si>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</si>
  <si>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</si>
  <si>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</si>
  <si>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</si>
  <si>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</si>
  <si>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</si>
  <si>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</si>
  <si>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</si>
  <si>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</si>
  <si>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</si>
  <si>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</si>
  <si>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</si>
  <si>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</si>
  <si>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</si>
  <si>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</si>
  <si>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</si>
  <si>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</si>
  <si>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</si>
  <si>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</si>
  <si>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</si>
  <si>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</si>
  <si>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</si>
  <si>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</si>
  <si>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</si>
  <si>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</si>
  <si>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</si>
  <si>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</si>
  <si>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</si>
  <si>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</si>
  <si>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</si>
  <si>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</si>
  <si>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</si>
  <si>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</si>
  <si>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</si>
  <si>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</si>
  <si>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</si>
  <si>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</si>
  <si>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</si>
  <si>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</si>
  <si>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</si>
  <si>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</si>
  <si>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</si>
  <si>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</si>
  <si>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</si>
  <si>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</si>
  <si>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</si>
  <si>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</si>
  <si>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</si>
  <si>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</si>
  <si>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</si>
  <si>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</si>
  <si>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</si>
  <si>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</si>
  <si>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</si>
  <si>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</si>
  <si>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</si>
  <si>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</si>
  <si>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</si>
  <si>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</si>
  <si>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</si>
  <si>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</si>
  <si>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</si>
  <si>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</si>
  <si>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</si>
  <si>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</si>
  <si>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</si>
  <si>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</si>
  <si>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</si>
  <si>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</si>
  <si>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</si>
  <si>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</si>
  <si>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</si>
  <si>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</si>
  <si>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</si>
  <si>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</si>
  <si>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</si>
  <si>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</si>
  <si>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</si>
  <si>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</si>
  <si>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</si>
  <si>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</si>
  <si>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</si>
  <si>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</si>
  <si>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</si>
  <si>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</si>
  <si>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</si>
  <si>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</si>
  <si>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</si>
  <si>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</si>
  <si>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</si>
  <si>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</si>
  <si>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</si>
  <si>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</si>
  <si>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</si>
  <si>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</si>
  <si>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</si>
  <si>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</si>
  <si>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</si>
  <si>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</si>
  <si>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</si>
  <si>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</si>
  <si>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</si>
  <si>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</si>
  <si>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</si>
  <si>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</si>
  <si>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</si>
  <si>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</si>
  <si>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</si>
  <si>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</si>
  <si>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</si>
  <si>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</si>
  <si>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</si>
  <si>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</si>
  <si>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</si>
  <si>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</si>
  <si>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</si>
  <si>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</si>
  <si>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</si>
  <si>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</si>
  <si>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</si>
  <si>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</si>
  <si>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</si>
  <si>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</si>
  <si>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</si>
  <si>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</si>
  <si>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</si>
  <si>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</si>
  <si>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</si>
  <si>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</si>
  <si>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</si>
  <si>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</si>
  <si>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</si>
  <si>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</si>
  <si>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</si>
  <si>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</si>
  <si>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</si>
  <si>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</si>
  <si>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</si>
  <si>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</si>
  <si>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</si>
  <si>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</si>
  <si>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</si>
  <si>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</si>
  <si>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</si>
  <si>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</si>
  <si>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</si>
  <si>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</si>
  <si>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</si>
  <si>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</si>
  <si>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</si>
  <si>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</si>
  <si>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</si>
  <si>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</si>
  <si>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</si>
  <si>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</si>
  <si>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</si>
  <si>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</si>
  <si>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</si>
  <si>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</si>
  <si>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</si>
  <si>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</si>
  <si>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</si>
  <si>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</si>
  <si>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</si>
  <si>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</si>
  <si>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</si>
  <si>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</si>
  <si>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</si>
  <si>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</si>
  <si>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</si>
  <si>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</si>
  <si>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</si>
  <si>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</si>
  <si>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</si>
  <si>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</si>
  <si>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</si>
  <si>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</si>
  <si>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</si>
  <si>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</si>
  <si>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</si>
  <si>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</si>
  <si>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</si>
  <si>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</si>
  <si>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</si>
  <si>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</si>
  <si>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</si>
  <si>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</si>
  <si>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</si>
  <si>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</si>
  <si>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</si>
  <si>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</si>
  <si>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</si>
  <si>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</si>
  <si>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</si>
  <si>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</si>
  <si>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</si>
  <si>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</si>
  <si>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</si>
  <si>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</si>
  <si>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</si>
  <si>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</si>
  <si>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</si>
  <si>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</si>
  <si>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</si>
  <si>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</si>
  <si>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</si>
  <si>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</si>
  <si>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</si>
  <si>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</si>
  <si>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</si>
  <si>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</si>
  <si>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</si>
  <si>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</si>
  <si>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</si>
  <si>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</si>
  <si>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</si>
  <si>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</si>
  <si>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</si>
  <si>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</si>
  <si>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</si>
  <si>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</si>
  <si>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</si>
  <si>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</si>
  <si>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</si>
  <si>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</si>
  <si>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</si>
  <si>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</si>
  <si>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</si>
  <si>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</si>
  <si>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</si>
  <si>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</si>
  <si>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</si>
  <si>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</si>
  <si>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</si>
  <si>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</si>
  <si>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</si>
  <si>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</si>
  <si>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</si>
  <si>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</si>
  <si>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</si>
  <si>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</si>
  <si>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</si>
  <si>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</si>
  <si>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</si>
  <si>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</si>
  <si>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</si>
  <si>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</si>
  <si>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</si>
  <si>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</si>
  <si>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</si>
  <si>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</si>
  <si>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</si>
  <si>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</si>
  <si>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</si>
  <si>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</si>
  <si>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</si>
  <si>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</si>
  <si>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</si>
  <si>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</si>
  <si>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</si>
  <si>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</si>
  <si>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</si>
  <si>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</si>
  <si>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</si>
  <si>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</si>
  <si>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</si>
  <si>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</si>
  <si>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</si>
  <si>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</si>
  <si>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</si>
  <si>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</si>
  <si>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</si>
  <si>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</si>
  <si>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</si>
  <si>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</si>
  <si>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</si>
  <si>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</si>
  <si>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</si>
  <si>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</si>
  <si>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</si>
  <si>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</si>
  <si>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</si>
  <si>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</si>
  <si>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</si>
  <si>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</si>
  <si>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</si>
  <si>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</si>
  <si>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</si>
  <si>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</si>
  <si>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</si>
  <si>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</si>
  <si>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</si>
  <si>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</si>
  <si>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</si>
  <si>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</si>
  <si>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</si>
  <si>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</si>
  <si>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</si>
  <si>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</si>
  <si>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</si>
  <si>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</si>
  <si>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</si>
  <si>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</si>
  <si>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</si>
  <si>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</si>
  <si>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</si>
  <si>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</si>
  <si>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</si>
  <si>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</si>
  <si>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</si>
  <si>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</si>
  <si>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</si>
  <si>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</si>
  <si>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</si>
  <si>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</si>
  <si>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</si>
  <si>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</si>
  <si>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</si>
  <si>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</si>
  <si>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</si>
  <si>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</si>
  <si>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</si>
  <si>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</si>
  <si>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</si>
  <si>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</si>
  <si>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</si>
  <si>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</si>
  <si>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</si>
  <si>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</si>
  <si>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</si>
  <si>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</si>
  <si>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</si>
  <si>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</si>
  <si>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</si>
  <si>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</si>
  <si>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</si>
  <si>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</si>
  <si>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</si>
  <si>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</si>
  <si>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</si>
  <si>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</si>
  <si>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</si>
  <si>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</si>
  <si>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</si>
  <si>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</si>
  <si>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</si>
  <si>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</si>
  <si>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</si>
  <si>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</si>
  <si>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</si>
  <si>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</si>
  <si>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</si>
  <si>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</si>
  <si>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</si>
  <si>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</si>
  <si>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</si>
  <si>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</si>
  <si>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</si>
  <si>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</si>
  <si>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</si>
  <si>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</si>
  <si>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</si>
  <si>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</si>
  <si>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</si>
  <si>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</si>
  <si>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</si>
  <si>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</si>
  <si>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</si>
  <si>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</si>
  <si>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</si>
  <si>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</si>
  <si>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</si>
  <si>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</si>
  <si>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</si>
  <si>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</si>
  <si>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</si>
  <si>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</si>
  <si>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</si>
  <si>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</si>
  <si>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</si>
  <si>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</si>
  <si>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</si>
  <si>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</si>
  <si>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</si>
  <si>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</si>
  <si>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</si>
  <si>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</si>
  <si>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</si>
  <si>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</si>
  <si>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</si>
  <si>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</si>
  <si>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</si>
  <si>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</si>
  <si>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</si>
  <si>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</si>
  <si>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</si>
  <si>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</si>
  <si>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</si>
  <si>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</si>
  <si>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</si>
  <si>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</si>
  <si>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</si>
  <si>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</si>
  <si>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</si>
  <si>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</si>
  <si>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</si>
  <si>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</si>
  <si>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</si>
  <si>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</si>
  <si>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</si>
  <si>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</si>
  <si>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</si>
  <si>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</si>
  <si>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</si>
  <si>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</si>
  <si>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</si>
  <si>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</si>
  <si>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</si>
  <si>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</si>
  <si>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</si>
  <si>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</si>
  <si>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</si>
  <si>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</si>
  <si>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</si>
  <si>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</si>
  <si>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</si>
  <si>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</si>
  <si>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</si>
  <si>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</si>
  <si>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</si>
  <si>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</si>
  <si>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</si>
  <si>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</si>
  <si>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</si>
  <si>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</si>
  <si>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</si>
  <si>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</si>
  <si>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</si>
  <si>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</si>
  <si>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</si>
  <si>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</si>
  <si>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</si>
  <si>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</si>
  <si>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</si>
  <si>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</si>
  <si>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</si>
  <si>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</si>
  <si>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</si>
  <si>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</si>
  <si>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</si>
  <si>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</si>
  <si>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</si>
  <si>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</si>
  <si>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</si>
  <si>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</si>
  <si>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</si>
  <si>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</si>
  <si>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</si>
  <si>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</si>
  <si>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</si>
  <si>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</si>
  <si>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</si>
  <si>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</si>
  <si>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</si>
  <si>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</si>
  <si>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</si>
  <si>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</si>
  <si>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</si>
  <si>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</si>
  <si>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</si>
  <si>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</si>
  <si>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</si>
  <si>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</si>
  <si>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</si>
  <si>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</si>
  <si>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</si>
  <si>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</si>
  <si>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</si>
  <si>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</si>
  <si>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</si>
  <si>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</si>
  <si>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</si>
  <si>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</si>
  <si>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</si>
  <si>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</si>
  <si>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</si>
  <si>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</si>
  <si>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</si>
  <si>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</si>
  <si>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</si>
  <si>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</si>
  <si>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</si>
  <si>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</si>
  <si>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</si>
  <si>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</si>
  <si>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</si>
  <si>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</si>
  <si>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</si>
  <si>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</si>
  <si>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</si>
  <si>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</si>
  <si>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</si>
  <si>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</si>
  <si>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</si>
  <si>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</si>
  <si>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</si>
  <si>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</si>
  <si>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</si>
  <si>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</si>
  <si>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</si>
  <si>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</si>
  <si>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</si>
  <si>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</si>
  <si>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</si>
  <si>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</si>
  <si>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</si>
  <si>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</si>
  <si>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</si>
  <si>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</si>
  <si>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</si>
  <si>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</si>
  <si>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</si>
  <si>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</si>
  <si>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</si>
  <si>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</si>
  <si>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</si>
  <si>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</si>
  <si>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</si>
  <si>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</si>
  <si>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</si>
  <si>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</si>
  <si>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</si>
  <si>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</si>
  <si>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</si>
  <si>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</si>
  <si>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</si>
  <si>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</si>
  <si>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</si>
  <si>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</si>
  <si>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</si>
  <si>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</si>
  <si>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</si>
  <si>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</si>
  <si>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</si>
  <si>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</si>
  <si>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</si>
  <si>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</si>
  <si>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</si>
  <si>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</si>
  <si>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</si>
  <si>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</si>
  <si>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</si>
  <si>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</si>
  <si>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</si>
  <si>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</si>
  <si>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</si>
  <si>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</si>
  <si>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</si>
  <si>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</si>
  <si>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</si>
  <si>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</si>
  <si>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</si>
  <si>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</si>
  <si>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</si>
  <si>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</si>
  <si>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</si>
  <si>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</si>
  <si>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</si>
  <si>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</si>
  <si>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</si>
  <si>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</si>
  <si>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</si>
  <si>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</si>
  <si>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</si>
  <si>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</si>
  <si>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</si>
  <si>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</si>
  <si>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</si>
  <si>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</si>
  <si>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</si>
  <si>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</si>
  <si>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</si>
  <si>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</si>
  <si>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</si>
  <si>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</si>
  <si>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</si>
  <si>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</si>
  <si>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</si>
  <si>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</si>
  <si>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</si>
  <si>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</si>
  <si>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</si>
  <si>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</si>
  <si>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</si>
  <si>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</si>
  <si>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</si>
  <si>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</si>
  <si>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</si>
  <si>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</si>
  <si>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</si>
  <si>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</si>
  <si>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</si>
  <si>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</si>
  <si>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</si>
  <si>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</si>
  <si>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</si>
  <si>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</si>
  <si>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</si>
  <si>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</si>
  <si>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</si>
  <si>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</si>
  <si>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</si>
  <si>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</si>
  <si>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</si>
  <si>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</si>
  <si>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</si>
  <si>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</si>
  <si>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</si>
  <si>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</si>
  <si>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</si>
  <si>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</si>
  <si>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</si>
  <si>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</si>
  <si>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</si>
  <si>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</si>
  <si>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</si>
  <si>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</si>
  <si>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</si>
  <si>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</si>
  <si>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</si>
  <si>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</si>
  <si>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</si>
  <si>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</si>
  <si>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</si>
  <si>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</si>
  <si>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</si>
  <si>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</si>
  <si>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</si>
  <si>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</si>
  <si>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</si>
  <si>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</si>
  <si>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</si>
  <si>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</si>
  <si>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</si>
  <si>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</si>
  <si>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</si>
  <si>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</si>
  <si>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</si>
  <si>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</si>
  <si>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</si>
  <si>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</si>
  <si>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</si>
  <si>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</si>
  <si>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</si>
  <si>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</si>
  <si>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</si>
  <si>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</si>
  <si>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</si>
  <si>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</si>
  <si>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</si>
  <si>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</si>
  <si>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</si>
  <si>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</si>
  <si>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</si>
  <si>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</si>
  <si>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</si>
  <si>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</si>
  <si>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</si>
  <si>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</si>
  <si>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</si>
  <si>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</si>
  <si>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</si>
  <si>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</si>
  <si>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</si>
  <si>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</si>
  <si>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</si>
  <si>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</si>
  <si>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</si>
  <si>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</si>
  <si>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</si>
  <si>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</si>
  <si>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</si>
  <si>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</si>
  <si>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</si>
  <si>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</si>
  <si>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</si>
  <si>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</si>
  <si>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</si>
  <si>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</si>
  <si>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</si>
  <si>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</si>
  <si>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</si>
  <si>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</si>
  <si>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</si>
  <si>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</si>
  <si>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</si>
  <si>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</si>
  <si>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</si>
  <si>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</si>
  <si>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</si>
  <si>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</si>
  <si>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</si>
  <si>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</si>
  <si>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</si>
  <si>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</si>
  <si>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</si>
  <si>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</si>
  <si>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</si>
  <si>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</si>
  <si>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</si>
  <si>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</si>
  <si>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</si>
  <si>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</si>
  <si>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</si>
  <si>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</si>
  <si>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</si>
  <si>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</si>
  <si>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</si>
  <si>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</si>
  <si>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</si>
  <si>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</si>
  <si>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</si>
  <si>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</si>
  <si>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</si>
  <si>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</si>
  <si>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</si>
  <si>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</si>
  <si>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</si>
  <si>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</si>
  <si>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</si>
  <si>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</si>
  <si>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</si>
  <si>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</si>
  <si>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</si>
  <si>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</si>
  <si>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</si>
  <si>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</si>
  <si>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</si>
  <si>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</si>
  <si>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</si>
  <si>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</si>
  <si>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</si>
  <si>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</si>
  <si>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</si>
  <si>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</si>
  <si>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</si>
  <si>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</si>
  <si>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</si>
  <si>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</si>
  <si>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</si>
  <si>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</si>
  <si>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</si>
  <si>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</si>
  <si>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</si>
  <si>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</si>
  <si>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</si>
  <si>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</si>
  <si>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</si>
  <si>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</si>
  <si>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</si>
  <si>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</si>
  <si>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</si>
  <si>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</si>
  <si>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</si>
  <si>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</si>
  <si>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</si>
  <si>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</si>
  <si>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</si>
  <si>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</si>
  <si>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</si>
  <si>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</si>
  <si>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</si>
  <si>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</si>
  <si>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</si>
  <si>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</si>
  <si>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</si>
  <si>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</si>
  <si>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</si>
  <si>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</si>
  <si>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</si>
  <si>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</si>
  <si>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</si>
  <si>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</si>
  <si>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</si>
  <si>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</si>
  <si>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</si>
  <si>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</si>
  <si>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</si>
  <si>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</si>
  <si>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</si>
  <si>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</si>
  <si>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</si>
  <si>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</si>
  <si>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</si>
  <si>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</si>
  <si>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</si>
  <si>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</si>
  <si>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</si>
  <si>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</si>
  <si>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</si>
  <si>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</si>
  <si>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</si>
  <si>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</si>
  <si>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</si>
  <si>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</si>
  <si>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</si>
  <si>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</si>
  <si>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</si>
  <si>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</si>
  <si>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</si>
  <si>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</si>
  <si>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</si>
  <si>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</si>
  <si>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</si>
  <si>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</si>
  <si>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</si>
  <si>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</si>
  <si>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</si>
  <si>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</si>
  <si>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</si>
  <si>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</si>
  <si>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</si>
  <si>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</si>
  <si>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</si>
  <si>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</si>
  <si>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</si>
  <si>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</si>
  <si>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</si>
  <si>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</si>
  <si>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</si>
  <si>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</si>
  <si>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</si>
  <si>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</si>
  <si>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</si>
  <si>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</si>
  <si>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</si>
  <si>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</si>
  <si>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</si>
  <si>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</si>
  <si>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</si>
  <si>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</si>
  <si>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</si>
  <si>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</si>
  <si>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</si>
  <si>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</si>
  <si>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</si>
  <si>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</si>
  <si>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</si>
  <si>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</si>
  <si>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</si>
  <si>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</si>
  <si>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</si>
  <si>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</si>
  <si>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</si>
  <si>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</si>
  <si>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</si>
  <si>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</si>
  <si>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</si>
  <si>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</si>
  <si>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</si>
  <si>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</si>
  <si>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</si>
  <si>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</si>
  <si>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</si>
  <si>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</si>
  <si>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</si>
  <si>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</si>
  <si>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</si>
  <si>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</si>
  <si>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</si>
  <si>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</si>
  <si>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</si>
  <si>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</si>
  <si>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</si>
  <si>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</si>
  <si>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</si>
  <si>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</si>
  <si>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</si>
  <si>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</si>
  <si>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</si>
  <si>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</si>
  <si>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</si>
  <si>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</si>
  <si>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</si>
  <si>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</si>
  <si>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</si>
  <si>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</si>
  <si>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</si>
  <si>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</si>
  <si>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</si>
  <si>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</si>
  <si>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</si>
  <si>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</si>
  <si>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</si>
  <si>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</si>
  <si>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</si>
  <si>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</si>
  <si>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</si>
  <si>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</si>
  <si>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</si>
  <si>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</si>
  <si>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</si>
  <si>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</si>
  <si>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</si>
  <si>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</si>
  <si>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</si>
  <si>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</si>
  <si>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</si>
  <si>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</si>
  <si>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</si>
  <si>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</si>
  <si>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</si>
  <si>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</si>
  <si>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</si>
  <si>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</si>
  <si>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</si>
  <si>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</si>
  <si>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</si>
  <si>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</si>
  <si>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</si>
  <si>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</si>
  <si>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</si>
  <si>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</si>
  <si>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</si>
  <si>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</si>
  <si>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</si>
  <si>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</si>
  <si>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</si>
  <si>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</si>
  <si>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</si>
  <si>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</si>
  <si>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</si>
  <si>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</si>
  <si>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</si>
  <si>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</si>
  <si>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</si>
  <si>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</si>
  <si>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</si>
  <si>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</si>
  <si>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</si>
  <si>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</si>
  <si>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</si>
  <si>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</si>
  <si>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</si>
  <si>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</si>
  <si>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</si>
  <si>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</si>
  <si>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</si>
  <si>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</si>
  <si>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</si>
  <si>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</si>
  <si>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</si>
  <si>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</si>
  <si>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</si>
  <si>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</si>
  <si>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</si>
  <si>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</si>
  <si>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</si>
  <si>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</si>
  <si>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</si>
  <si>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</si>
  <si>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</si>
  <si>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</si>
  <si>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</si>
  <si>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</si>
  <si>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</si>
  <si>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</si>
  <si>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</si>
  <si>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</si>
  <si>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</si>
  <si>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</si>
  <si>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</si>
  <si>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</si>
  <si>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</si>
  <si>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</si>
  <si>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</si>
  <si>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</si>
  <si>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</si>
  <si>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</si>
  <si>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</si>
  <si>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</si>
  <si>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</si>
  <si>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</si>
  <si>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</si>
  <si>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</si>
  <si>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</si>
  <si>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</si>
  <si>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</si>
  <si>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</si>
  <si>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</si>
  <si>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</si>
  <si>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</si>
  <si>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</si>
  <si>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</si>
  <si>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</si>
  <si>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</si>
  <si>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</si>
  <si>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</si>
  <si>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</si>
  <si>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</si>
  <si>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</si>
  <si>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</si>
  <si>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</si>
  <si>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</si>
  <si>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</si>
  <si>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</si>
  <si>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</si>
  <si>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</si>
  <si>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</si>
  <si>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</si>
  <si>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</si>
  <si>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</si>
  <si>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</si>
  <si>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</si>
  <si>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</si>
  <si>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</si>
  <si>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</si>
  <si>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</si>
  <si>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</si>
  <si>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</si>
  <si>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</si>
  <si>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</si>
  <si>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</si>
  <si>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</si>
  <si>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</si>
  <si>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</si>
  <si>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</si>
  <si>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</si>
  <si>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</si>
  <si>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</si>
  <si>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</si>
  <si>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</si>
  <si>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</si>
  <si>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</si>
  <si>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</si>
  <si>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</si>
  <si>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</si>
  <si>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</si>
  <si>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</si>
  <si>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</si>
  <si>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</si>
  <si>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</si>
  <si>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</si>
  <si>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</si>
  <si>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</si>
  <si>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</si>
  <si>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</si>
  <si>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</si>
  <si>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</si>
  <si>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</si>
  <si>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</si>
  <si>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</si>
  <si>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</si>
  <si>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</si>
  <si>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</si>
  <si>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</si>
  <si>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</si>
  <si>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</si>
  <si>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</si>
  <si>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</si>
  <si>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</si>
  <si>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</si>
  <si>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</si>
  <si>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</si>
  <si>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</si>
  <si>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</si>
  <si>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</si>
  <si>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</si>
  <si>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</si>
  <si>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</si>
  <si>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</si>
  <si>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</si>
  <si>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</si>
  <si>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</si>
  <si>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</si>
  <si>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</si>
  <si>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</si>
  <si>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</si>
  <si>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</si>
  <si>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</si>
  <si>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</si>
  <si>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</si>
  <si>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</si>
  <si>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</si>
  <si>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</si>
  <si>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</si>
  <si>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</si>
  <si>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</si>
  <si>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</si>
  <si>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</si>
  <si>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</si>
  <si>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</si>
  <si>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</si>
  <si>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</si>
  <si>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</si>
  <si>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</si>
  <si>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</si>
  <si>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</si>
  <si>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</si>
  <si>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</si>
  <si>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</si>
  <si>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</si>
  <si>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</si>
  <si>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</si>
  <si>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</si>
  <si>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</si>
  <si>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</si>
  <si>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</si>
  <si>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</si>
  <si>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</si>
  <si>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</si>
  <si>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</si>
  <si>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</si>
  <si>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</si>
  <si>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</si>
  <si>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</si>
  <si>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</si>
  <si>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</si>
  <si>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</si>
  <si>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</si>
  <si>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</si>
  <si>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</si>
  <si>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</si>
  <si>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</si>
  <si>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</si>
  <si>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</si>
  <si>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</si>
  <si>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</si>
  <si>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</si>
  <si>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</si>
  <si>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</si>
  <si>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</si>
  <si>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</si>
  <si>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</si>
  <si>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</si>
  <si>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</si>
  <si>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</si>
  <si>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</si>
  <si>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</si>
  <si>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</si>
  <si>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</si>
  <si>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</si>
  <si>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</si>
  <si>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</si>
  <si>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</si>
  <si>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</si>
  <si>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</si>
  <si>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</si>
  <si>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</si>
  <si>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</si>
  <si>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</si>
  <si>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</si>
  <si>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</si>
  <si>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</si>
  <si>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</si>
  <si>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</si>
  <si>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</si>
  <si>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</si>
  <si>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</si>
  <si>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</si>
  <si>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</si>
  <si>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</si>
  <si>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</si>
  <si>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</si>
  <si>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</si>
  <si>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</si>
  <si>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</si>
  <si>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</si>
  <si>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</si>
  <si>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</si>
  <si>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</si>
  <si>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</si>
  <si>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</si>
  <si>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</si>
  <si>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</si>
  <si>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</si>
  <si>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</si>
  <si>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</si>
  <si>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</si>
  <si>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</si>
  <si>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</si>
  <si>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</si>
  <si>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</si>
  <si>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</si>
  <si>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</si>
  <si>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</si>
  <si>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</si>
  <si>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</si>
  <si>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</si>
  <si>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</si>
  <si>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</si>
  <si>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</si>
  <si>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</si>
  <si>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</si>
  <si>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</si>
  <si>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</si>
  <si>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</si>
  <si>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</si>
  <si>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</si>
  <si>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</si>
  <si>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</si>
  <si>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</si>
  <si>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</si>
  <si>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</si>
  <si>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</si>
  <si>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</si>
  <si>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</si>
  <si>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</si>
  <si>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</si>
  <si>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</si>
  <si>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</si>
  <si>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</si>
  <si>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</si>
  <si>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</si>
  <si>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</si>
  <si>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</si>
  <si>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</si>
  <si>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</si>
  <si>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</si>
  <si>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</si>
  <si>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</si>
  <si>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</si>
  <si>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</si>
  <si>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</si>
  <si>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</si>
  <si>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</si>
  <si>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</si>
  <si>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</si>
  <si>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</si>
  <si>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</si>
  <si>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</si>
  <si>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</si>
  <si>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</si>
  <si>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</si>
  <si>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</si>
  <si>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</si>
  <si>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</si>
  <si>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</si>
  <si>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</si>
  <si>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</si>
  <si>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</si>
  <si>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</si>
  <si>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</si>
  <si>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</si>
  <si>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</si>
  <si>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</si>
  <si>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</si>
  <si>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</si>
  <si>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</si>
  <si>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</si>
  <si>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</si>
  <si>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</si>
  <si>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</si>
  <si>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</si>
  <si>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</si>
  <si>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</si>
  <si>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</si>
  <si>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</si>
  <si>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</si>
  <si>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</si>
  <si>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</si>
  <si>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</si>
  <si>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</si>
  <si>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</si>
  <si>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</si>
  <si>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</si>
  <si>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</si>
  <si>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</si>
  <si>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</si>
  <si>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</si>
  <si>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</si>
  <si>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</si>
  <si>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</si>
  <si>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</si>
  <si>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</si>
  <si>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</si>
  <si>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</si>
  <si>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</si>
  <si>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</si>
  <si>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</si>
  <si>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</si>
  <si>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</si>
  <si>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</si>
  <si>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</si>
  <si>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</si>
  <si>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</si>
  <si>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</si>
  <si>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</si>
  <si>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</si>
  <si>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</si>
  <si>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</si>
  <si>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</si>
  <si>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</si>
  <si>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</si>
  <si>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</si>
  <si>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</si>
  <si>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</si>
  <si>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</si>
  <si>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</si>
  <si>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</si>
  <si>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</si>
  <si>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</si>
  <si>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</si>
  <si>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</si>
  <si>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</si>
  <si>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</si>
  <si>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</si>
  <si>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</si>
  <si>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</si>
  <si>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</si>
  <si>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</si>
  <si>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</si>
  <si>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</si>
  <si>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</si>
  <si>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</si>
  <si>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</si>
  <si>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</si>
  <si>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</si>
  <si>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</si>
  <si>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</si>
  <si>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</si>
  <si>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</si>
  <si>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</si>
  <si>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</si>
  <si>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</si>
  <si>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</si>
  <si>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</si>
  <si>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</si>
  <si>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</si>
  <si>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</si>
  <si>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</si>
  <si>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</si>
  <si>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</si>
  <si>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</si>
  <si>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</si>
  <si>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</si>
  <si>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</si>
  <si>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</si>
  <si>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</si>
  <si>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</si>
  <si>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</si>
  <si>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</si>
  <si>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</si>
  <si>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</si>
  <si>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</si>
  <si>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</si>
  <si>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</si>
  <si>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</si>
  <si>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</si>
  <si>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</si>
  <si>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</si>
  <si>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</si>
  <si>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</si>
  <si>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</si>
  <si>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</si>
  <si>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</si>
  <si>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</si>
  <si>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</si>
  <si>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</si>
  <si>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</si>
  <si>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</si>
  <si>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</si>
  <si>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</si>
  <si>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</si>
  <si>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</si>
  <si>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</si>
  <si>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</si>
  <si>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</si>
  <si>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</si>
  <si>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</si>
  <si>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</si>
  <si>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</si>
  <si>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</si>
  <si>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</si>
  <si>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</si>
  <si>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</si>
  <si>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</si>
  <si>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</si>
  <si>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</si>
  <si>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</si>
  <si>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</si>
  <si>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</si>
  <si>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</si>
  <si>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</si>
  <si>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</si>
  <si>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</si>
  <si>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</si>
  <si>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</si>
  <si>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</si>
  <si>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</si>
  <si>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</si>
  <si>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</si>
  <si>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</si>
  <si>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</si>
  <si>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</si>
  <si>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</si>
  <si>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</si>
  <si>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</si>
  <si>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</si>
  <si>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</si>
  <si>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</si>
  <si>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</si>
  <si>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</si>
  <si>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</si>
  <si>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</si>
  <si>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</si>
  <si>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</si>
  <si>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</si>
  <si>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</si>
  <si>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</si>
  <si>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</si>
  <si>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</si>
  <si>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</si>
  <si>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</si>
  <si>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</si>
  <si>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</si>
  <si>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</si>
  <si>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</si>
  <si>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</si>
  <si>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</si>
  <si>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</si>
  <si>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</si>
  <si>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</si>
  <si>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</si>
  <si>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</si>
  <si>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</si>
  <si>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</si>
  <si>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</si>
  <si>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</si>
  <si>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</si>
  <si>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</si>
  <si>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</si>
  <si>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</si>
  <si>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</si>
  <si>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</si>
  <si>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</si>
  <si>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</si>
  <si>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</si>
  <si>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</si>
  <si>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</si>
  <si>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</si>
  <si>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</si>
  <si>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</si>
  <si>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</si>
  <si>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</si>
  <si>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</si>
  <si>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</si>
  <si>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</si>
  <si>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</si>
  <si>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</si>
  <si>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</si>
  <si>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</si>
  <si>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</si>
  <si>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</si>
  <si>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</si>
  <si>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</si>
  <si>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</si>
  <si>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</si>
  <si>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</si>
  <si>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</si>
  <si>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</si>
  <si>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</si>
  <si>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</si>
  <si>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</si>
  <si>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</si>
  <si>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</si>
  <si>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</si>
  <si>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</si>
  <si>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</si>
  <si>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</si>
  <si>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</si>
  <si>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</si>
  <si>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</si>
  <si>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</si>
  <si>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</si>
  <si>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</si>
  <si>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</si>
  <si>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</si>
  <si>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</si>
  <si>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</si>
  <si>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</si>
  <si>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</si>
  <si>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</si>
  <si>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</si>
  <si>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</si>
  <si>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</si>
  <si>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</si>
  <si>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</si>
  <si>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</si>
  <si>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</si>
  <si>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</si>
  <si>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</si>
  <si>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</si>
  <si>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</si>
  <si>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</si>
  <si>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</si>
  <si>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</si>
  <si>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</si>
  <si>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</si>
  <si>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</si>
  <si>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</si>
  <si>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</si>
  <si>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</si>
  <si>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</si>
  <si>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</si>
  <si>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</si>
  <si>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</si>
  <si>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</si>
  <si>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</si>
  <si>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</si>
  <si>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</si>
  <si>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</si>
  <si>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</si>
  <si>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</si>
  <si>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</si>
  <si>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</si>
  <si>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</si>
  <si>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</si>
  <si>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</si>
  <si>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</si>
  <si>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</si>
  <si>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</si>
  <si>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</si>
  <si>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</si>
  <si>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</si>
  <si>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</si>
  <si>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</si>
  <si>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</si>
  <si>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</si>
  <si>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</si>
  <si>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</si>
  <si>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</si>
  <si>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</si>
  <si>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</si>
  <si>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</si>
  <si>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</si>
  <si>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</si>
  <si>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</si>
  <si>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</si>
  <si>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</si>
  <si>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</si>
  <si>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</si>
  <si>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</si>
  <si>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</si>
  <si>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</si>
  <si>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</si>
  <si>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</si>
  <si>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</si>
  <si>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</si>
  <si>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</si>
  <si>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</si>
  <si>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</si>
  <si>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</si>
  <si>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</si>
  <si>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</si>
  <si>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</si>
  <si>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</si>
  <si>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</si>
  <si>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</si>
  <si>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</si>
  <si>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</si>
  <si>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</si>
  <si>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</si>
  <si>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</si>
  <si>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</si>
  <si>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</si>
  <si>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</si>
  <si>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</si>
  <si>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</si>
  <si>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</si>
  <si>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</si>
  <si>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</si>
  <si>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</si>
  <si>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</si>
  <si>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</si>
  <si>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</si>
  <si>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</si>
  <si>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</si>
  <si>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</si>
  <si>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</si>
  <si>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</si>
  <si>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</si>
  <si>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</si>
  <si>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</si>
  <si>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</si>
  <si>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</si>
  <si>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</si>
  <si>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</si>
  <si>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</si>
  <si>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</si>
  <si>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</si>
  <si>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</si>
  <si>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</si>
  <si>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</si>
  <si>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</si>
  <si>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</si>
  <si>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</si>
  <si>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</si>
  <si>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</si>
  <si>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</si>
  <si>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</si>
  <si>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</si>
  <si>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</si>
  <si>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</si>
  <si>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</si>
  <si>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</si>
  <si>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</si>
  <si>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</si>
  <si>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</si>
  <si>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</si>
  <si>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</si>
  <si>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</si>
  <si>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</si>
  <si>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</si>
  <si>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</si>
  <si>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</si>
  <si>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</si>
  <si>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</si>
  <si>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</si>
  <si>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</si>
  <si>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</si>
  <si>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</si>
  <si>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</si>
  <si>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</si>
  <si>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</si>
  <si>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</si>
  <si>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</si>
  <si>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</si>
  <si>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</si>
  <si>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</si>
  <si>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</si>
  <si>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</si>
  <si>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</si>
  <si>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</si>
  <si>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</si>
  <si>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</si>
  <si>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</si>
  <si>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</si>
  <si>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</si>
  <si>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</si>
  <si>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</si>
  <si>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</si>
  <si>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</si>
  <si>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</si>
  <si>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</si>
  <si>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</si>
  <si>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</si>
  <si>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</si>
  <si>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</si>
  <si>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</si>
  <si>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</si>
  <si>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</si>
  <si>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</si>
  <si>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</si>
  <si>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</si>
  <si>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</si>
  <si>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</si>
  <si>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</si>
  <si>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</si>
  <si>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</si>
  <si>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</si>
  <si>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</si>
  <si>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</si>
  <si>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</si>
  <si>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</si>
  <si>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</si>
  <si>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</si>
  <si>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</si>
  <si>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</si>
  <si>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</si>
  <si>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</si>
  <si>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</si>
  <si>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</si>
  <si>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</si>
  <si>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</si>
  <si>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</si>
  <si>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</si>
  <si>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</si>
  <si>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</si>
  <si>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</si>
  <si>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</si>
  <si>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</si>
  <si>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</si>
  <si>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</si>
  <si>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</si>
  <si>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</si>
  <si>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</si>
  <si>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</si>
  <si>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</si>
  <si>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</si>
  <si>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</si>
  <si>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</si>
  <si>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</si>
  <si>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</si>
  <si>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</si>
  <si>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</si>
  <si>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</si>
  <si>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</si>
  <si>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</si>
  <si>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</si>
  <si>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</si>
  <si>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</si>
  <si>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</si>
  <si>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</si>
  <si>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</si>
  <si>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</si>
  <si>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</si>
  <si>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</si>
  <si>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</si>
  <si>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</si>
  <si>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</si>
  <si>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</si>
  <si>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</si>
  <si>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</si>
  <si>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</si>
  <si>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</si>
  <si>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</si>
  <si>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</si>
  <si>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</si>
  <si>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</si>
  <si>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</si>
  <si>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</si>
  <si>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</si>
  <si>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</si>
  <si>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</si>
  <si>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</si>
  <si>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</si>
  <si>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</si>
  <si>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</si>
  <si>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</si>
  <si>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</si>
  <si>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</si>
  <si>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</si>
  <si>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</si>
  <si>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</si>
  <si>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</si>
  <si>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</si>
  <si>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</si>
  <si>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</si>
  <si>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</si>
  <si>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</si>
  <si>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</si>
  <si>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</si>
  <si>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</si>
  <si>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</si>
  <si>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</si>
  <si>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</si>
  <si>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</si>
  <si>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</si>
  <si>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</si>
  <si>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</si>
  <si>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</si>
  <si>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</si>
  <si>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</si>
  <si>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</si>
  <si>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</si>
  <si>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</si>
  <si>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</si>
  <si>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</si>
  <si>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</si>
  <si>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</si>
  <si>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</si>
  <si>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</si>
  <si>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</si>
  <si>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</si>
  <si>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</si>
  <si>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</si>
  <si>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</si>
  <si>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</si>
  <si>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</si>
  <si>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</si>
  <si>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</si>
  <si>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</si>
  <si>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</si>
  <si>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</si>
  <si>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</si>
  <si>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</si>
  <si>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</si>
  <si>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</si>
  <si>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</si>
  <si>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</si>
  <si>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</si>
  <si>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</si>
  <si>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</si>
  <si>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</si>
  <si>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</si>
  <si>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</si>
  <si>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</si>
  <si>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</si>
  <si>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</si>
  <si>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</si>
  <si>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</si>
  <si>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</si>
  <si>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</si>
  <si>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</si>
  <si>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</si>
  <si>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</si>
  <si>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</si>
  <si>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</si>
  <si>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</si>
  <si>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</si>
  <si>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</si>
  <si>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</si>
  <si>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</si>
  <si>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</si>
  <si>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</si>
  <si>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</si>
  <si>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</si>
  <si>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</si>
  <si>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</si>
  <si>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</si>
  <si>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</si>
  <si>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</si>
  <si>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</si>
  <si>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</si>
  <si>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</si>
  <si>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</si>
  <si>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</si>
  <si>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</si>
  <si>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</si>
  <si>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</si>
  <si>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</si>
  <si>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</si>
  <si>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</si>
  <si>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</si>
  <si>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</si>
  <si>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</si>
  <si>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</si>
  <si>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</si>
  <si>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</si>
  <si>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</si>
  <si>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</si>
  <si>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</si>
  <si>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</si>
  <si>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</si>
  <si>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</si>
  <si>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</si>
  <si>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</si>
  <si>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</si>
  <si>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</si>
  <si>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</si>
  <si>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</si>
  <si>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</si>
  <si>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</si>
  <si>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</si>
  <si>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</si>
  <si>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</si>
  <si>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</si>
  <si>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</si>
  <si>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</si>
  <si>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</si>
  <si>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</si>
  <si>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</si>
  <si>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</si>
  <si>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</si>
  <si>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</si>
  <si>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</si>
  <si>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</si>
  <si>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</si>
  <si>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</si>
  <si>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</si>
  <si>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</si>
  <si>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</si>
  <si>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</si>
  <si>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</si>
  <si>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</si>
  <si>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</si>
  <si>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</si>
  <si>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</si>
  <si>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</si>
  <si>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</si>
  <si>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</si>
  <si>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</si>
  <si>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</si>
  <si>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</si>
  <si>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</si>
  <si>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</si>
  <si>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</si>
  <si>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</si>
  <si>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</si>
  <si>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</si>
  <si>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</si>
  <si>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</si>
  <si>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</si>
  <si>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</si>
  <si>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</si>
  <si>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</si>
  <si>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</si>
  <si>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</si>
  <si>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</si>
  <si>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</si>
  <si>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</si>
  <si>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</si>
  <si>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</si>
  <si>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</si>
  <si>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</si>
  <si>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</si>
  <si>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</si>
  <si>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</si>
  <si>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</si>
  <si>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</si>
  <si>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</si>
  <si>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</si>
  <si>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</si>
  <si>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</si>
  <si>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</si>
  <si>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</si>
  <si>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</si>
  <si>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</si>
  <si>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</si>
  <si>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</si>
  <si>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</si>
  <si>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</si>
  <si>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</si>
  <si>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</si>
  <si>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</si>
  <si>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</si>
  <si>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</si>
  <si>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</si>
  <si>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</si>
  <si>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</si>
  <si>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</si>
  <si>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</si>
  <si>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</si>
  <si>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</si>
  <si>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</si>
  <si>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</si>
  <si>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</si>
  <si>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</si>
  <si>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</si>
  <si>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</si>
  <si>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</si>
  <si>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</si>
  <si>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</si>
  <si>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</si>
  <si>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</si>
  <si>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</si>
  <si>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</si>
  <si>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</si>
  <si>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</si>
  <si>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</si>
  <si>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</si>
  <si>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</si>
  <si>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</si>
  <si>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</si>
  <si>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</si>
  <si>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</si>
  <si>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</si>
  <si>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</si>
  <si>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</si>
  <si>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</si>
  <si>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</si>
  <si>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</si>
  <si>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</si>
  <si>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</si>
  <si>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</si>
  <si>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</si>
  <si>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</si>
  <si>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</si>
  <si>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</si>
  <si>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</si>
  <si>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</si>
  <si>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</si>
  <si>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</si>
  <si>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</si>
  <si>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</si>
  <si>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</si>
  <si>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</si>
  <si>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</si>
  <si>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</si>
  <si>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</si>
  <si>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</si>
  <si>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</si>
  <si>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</si>
  <si>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</si>
  <si>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</si>
  <si>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</si>
  <si>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</si>
  <si>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</si>
  <si>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</si>
  <si>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</si>
  <si>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</si>
  <si>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</si>
  <si>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</si>
  <si>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</si>
  <si>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</si>
  <si>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</si>
  <si>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</si>
  <si>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</si>
  <si>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</si>
  <si>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</si>
  <si>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</si>
  <si>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</si>
  <si>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</si>
  <si>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</si>
  <si>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</si>
  <si>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</si>
  <si>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</si>
  <si>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</si>
  <si>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</si>
  <si>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</si>
  <si>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</si>
  <si>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</si>
  <si>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</si>
  <si>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</si>
  <si>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</si>
  <si>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</si>
  <si>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</si>
  <si>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</si>
  <si>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</si>
  <si>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</si>
  <si>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</si>
  <si>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</si>
  <si>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</si>
  <si>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</si>
  <si>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</si>
  <si>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</si>
  <si>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</si>
  <si>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</si>
  <si>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</si>
  <si>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</si>
  <si>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</si>
  <si>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</si>
  <si>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</si>
  <si>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</si>
  <si>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</si>
  <si>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</si>
  <si>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</si>
  <si>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</si>
  <si>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</si>
  <si>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</si>
  <si>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</si>
  <si>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</si>
  <si>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</si>
  <si>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</si>
  <si>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</si>
  <si>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</si>
  <si>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</si>
  <si>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</si>
  <si>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</si>
  <si>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</si>
  <si>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</si>
  <si>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</si>
  <si>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</si>
  <si>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</si>
  <si>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</si>
  <si>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</si>
  <si>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</si>
  <si>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</si>
  <si>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</si>
  <si>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</si>
  <si>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</si>
  <si>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</si>
  <si>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</si>
  <si>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</si>
  <si>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</si>
  <si>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</si>
  <si>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</si>
  <si>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</si>
  <si>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</si>
  <si>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</si>
  <si>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</si>
  <si>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</si>
  <si>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</si>
  <si>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</si>
  <si>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</si>
  <si>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</si>
  <si>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</si>
  <si>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</si>
  <si>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</si>
  <si>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</si>
  <si>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</si>
  <si>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</si>
  <si>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</si>
  <si>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</si>
  <si>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</si>
  <si>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</si>
  <si>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</si>
  <si>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</si>
  <si>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</si>
  <si>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</si>
  <si>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</si>
  <si>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</si>
  <si>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</si>
  <si>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</si>
  <si>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</si>
  <si>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</si>
  <si>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</si>
  <si>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</si>
  <si>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</si>
  <si>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</si>
  <si>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</si>
  <si>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</si>
  <si>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</si>
  <si>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</si>
  <si>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</si>
  <si>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</si>
  <si>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</si>
  <si>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</si>
  <si>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</si>
  <si>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</si>
  <si>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</si>
  <si>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</si>
  <si>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</si>
  <si>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</si>
  <si>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</si>
  <si>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</si>
  <si>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</si>
  <si>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</si>
  <si>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</si>
  <si>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</si>
  <si>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</si>
  <si>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</si>
  <si>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</si>
  <si>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</si>
  <si>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</si>
  <si>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</si>
  <si>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</si>
  <si>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</si>
  <si>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</si>
  <si>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</si>
  <si>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</si>
  <si>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</si>
  <si>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</si>
  <si>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</si>
  <si>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</si>
  <si>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</si>
  <si>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</si>
  <si>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</si>
  <si>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</si>
  <si>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</si>
  <si>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</si>
  <si>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</si>
  <si>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</si>
  <si>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</si>
  <si>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</si>
  <si>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</si>
  <si>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</si>
  <si>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</si>
  <si>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</si>
  <si>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</si>
  <si>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</si>
  <si>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</si>
  <si>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</si>
  <si>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</si>
  <si>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</si>
  <si>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</si>
  <si>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</si>
  <si>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</si>
  <si>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</si>
  <si>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</si>
  <si>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</si>
  <si>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</si>
  <si>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</si>
  <si>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</si>
  <si>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</si>
  <si>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</si>
  <si>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</si>
  <si>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</si>
  <si>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</si>
  <si>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</si>
  <si>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</si>
  <si>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</si>
  <si>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</si>
  <si>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</si>
  <si>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</si>
  <si>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</si>
  <si>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</si>
  <si>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</si>
  <si>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</si>
  <si>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</si>
  <si>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</si>
  <si>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</si>
  <si>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</si>
  <si>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</si>
  <si>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</si>
  <si>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</si>
  <si>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</si>
  <si>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</si>
  <si>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</si>
  <si>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</si>
  <si>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</si>
  <si>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</si>
  <si>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</si>
  <si>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</si>
  <si>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</si>
  <si>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</si>
  <si>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</si>
  <si>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</si>
  <si>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</si>
  <si>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</si>
  <si>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</si>
  <si>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</si>
  <si>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</si>
  <si>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</si>
  <si>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</si>
  <si>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</si>
  <si>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</si>
  <si>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</si>
  <si>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</si>
  <si>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</si>
  <si>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</si>
  <si>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</si>
  <si>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</si>
  <si>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</si>
  <si>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</si>
  <si>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</si>
  <si>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</si>
  <si>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</si>
  <si>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</si>
  <si>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</si>
  <si>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</si>
  <si>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</si>
  <si>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</si>
  <si>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</si>
  <si>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</si>
  <si>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</si>
  <si>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</si>
  <si>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</si>
  <si>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</si>
  <si>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</si>
  <si>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</si>
  <si>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</si>
  <si>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</si>
  <si>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</si>
  <si>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</si>
  <si>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</si>
  <si>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</si>
  <si>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</si>
  <si>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</si>
  <si>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</si>
  <si>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</si>
  <si>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</si>
  <si>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</si>
  <si>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</si>
  <si>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</si>
  <si>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</si>
  <si>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</si>
  <si>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</si>
  <si>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</si>
  <si>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</si>
  <si>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</si>
  <si>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</si>
  <si>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</si>
  <si>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</si>
  <si>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</si>
  <si>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</si>
  <si>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</si>
  <si>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</si>
  <si>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</si>
  <si>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</si>
  <si>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</si>
  <si>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</si>
  <si>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</si>
  <si>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</si>
  <si>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</si>
  <si>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</si>
  <si>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</si>
  <si>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</si>
  <si>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</si>
  <si>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</si>
  <si>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</si>
  <si>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</si>
  <si>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</si>
  <si>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</si>
  <si>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</si>
  <si>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</si>
  <si>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</si>
  <si>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</si>
  <si>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</si>
  <si>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</si>
  <si>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</si>
  <si>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</si>
  <si>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</si>
  <si>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</si>
  <si>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</si>
  <si>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</si>
  <si>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</si>
  <si>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</si>
  <si>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</si>
  <si>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</si>
  <si>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</si>
  <si>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</si>
  <si>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</si>
  <si>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</si>
  <si>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</si>
  <si>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</si>
  <si>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</si>
  <si>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</si>
  <si>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</si>
  <si>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</si>
  <si>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</si>
  <si>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</si>
  <si>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</si>
  <si>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</si>
  <si>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</si>
  <si>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</si>
  <si>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</si>
  <si>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</si>
  <si>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</si>
  <si>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</si>
  <si>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</si>
  <si>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</si>
  <si>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</si>
  <si>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</si>
  <si>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</si>
  <si>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</si>
  <si>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</si>
  <si>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</si>
  <si>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</si>
  <si>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</si>
  <si>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</si>
  <si>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</si>
  <si>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</si>
  <si>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</si>
  <si>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</si>
  <si>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</si>
  <si>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</si>
  <si>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</si>
  <si>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</si>
  <si>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</si>
  <si>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</si>
  <si>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</si>
  <si>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</si>
  <si>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</si>
  <si>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</si>
  <si>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</si>
  <si>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</si>
  <si>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</si>
  <si>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</si>
  <si>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</si>
  <si>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</si>
  <si>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</si>
  <si>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</si>
  <si>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</si>
  <si>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</si>
  <si>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</si>
  <si>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</si>
  <si>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</si>
  <si>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</si>
  <si>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</si>
  <si>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</si>
  <si>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</si>
  <si>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</si>
  <si>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</si>
  <si>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</si>
  <si>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</si>
  <si>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</si>
  <si>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</si>
  <si>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</si>
  <si>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</si>
  <si>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</si>
  <si>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</si>
  <si>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</si>
  <si>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</si>
  <si>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</si>
  <si>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</si>
  <si>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</si>
  <si>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</si>
  <si>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</si>
  <si>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</si>
  <si>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</si>
  <si>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</si>
  <si>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</si>
  <si>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</si>
  <si>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</si>
  <si>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</si>
  <si>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</si>
  <si>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</si>
  <si>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</si>
  <si>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</si>
  <si>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</si>
  <si>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</si>
  <si>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</si>
  <si>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</si>
  <si>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</si>
  <si>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</si>
  <si>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</si>
  <si>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</si>
  <si>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</si>
  <si>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</si>
  <si>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</si>
  <si>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</si>
  <si>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</si>
  <si>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</si>
  <si>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</si>
  <si>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</si>
  <si>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</si>
  <si>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</si>
  <si>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</si>
  <si>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</si>
  <si>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</si>
  <si>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</si>
  <si>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</si>
  <si>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</si>
  <si>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</si>
  <si>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</si>
  <si>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</si>
  <si>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</si>
  <si>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</si>
  <si>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</si>
  <si>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</si>
  <si>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</si>
  <si>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</si>
  <si>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</si>
  <si>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</si>
  <si>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</si>
  <si>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</si>
  <si>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</si>
  <si>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</si>
  <si>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</si>
  <si>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</si>
  <si>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</si>
  <si>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</si>
  <si>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</si>
  <si>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</si>
  <si>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</si>
  <si>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</si>
  <si>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</si>
  <si>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</si>
  <si>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</si>
  <si>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</si>
  <si>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</si>
  <si>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</si>
  <si>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</si>
  <si>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</si>
  <si>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</si>
  <si>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</si>
  <si>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</si>
  <si>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</si>
  <si>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</si>
  <si>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</si>
  <si>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</si>
  <si>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</si>
  <si>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</si>
  <si>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</si>
  <si>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</si>
  <si>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</si>
  <si>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</si>
  <si>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</si>
  <si>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</si>
  <si>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</si>
  <si>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</si>
  <si>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</si>
  <si>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</si>
  <si>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</si>
  <si>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</si>
  <si>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</si>
  <si>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</si>
  <si>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</si>
  <si>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</si>
  <si>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</si>
  <si>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</si>
  <si>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</si>
  <si>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</si>
  <si>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</si>
  <si>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</si>
  <si>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</si>
  <si>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</si>
  <si>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</si>
  <si>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</si>
  <si>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</si>
  <si>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</si>
  <si>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</si>
  <si>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</si>
  <si>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</si>
  <si>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</si>
  <si>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</si>
  <si>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</si>
  <si>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</si>
  <si>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</si>
  <si>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</si>
  <si>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</si>
  <si>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</si>
  <si>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</si>
  <si>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</si>
  <si>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</si>
  <si>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</si>
  <si>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</si>
  <si>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</si>
  <si>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</si>
  <si>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</si>
  <si>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</si>
  <si>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</si>
  <si>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</si>
  <si>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</si>
  <si>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</si>
  <si>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</si>
  <si>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</si>
  <si>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</si>
  <si>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</si>
  <si>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</si>
  <si>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</si>
  <si>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</si>
  <si>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</si>
  <si>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</si>
  <si>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</si>
  <si>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</si>
  <si>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</si>
  <si>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</si>
  <si>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</si>
  <si>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</si>
  <si>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</si>
  <si>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</si>
  <si>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</si>
  <si>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</si>
  <si>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</si>
  <si>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</si>
  <si>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</si>
  <si>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</si>
  <si>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</si>
  <si>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</si>
  <si>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</si>
  <si>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</si>
  <si>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</si>
  <si>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</si>
  <si>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</si>
  <si>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</si>
  <si>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</si>
  <si>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</si>
  <si>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</si>
  <si>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</si>
  <si>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</si>
  <si>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</si>
  <si>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</si>
  <si>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</si>
  <si>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</si>
  <si>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</si>
  <si>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</si>
  <si>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</si>
  <si>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</si>
  <si>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</si>
  <si>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</si>
  <si>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</si>
  <si>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</si>
  <si>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</si>
  <si>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</si>
  <si>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</si>
  <si>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</si>
  <si>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</si>
  <si>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</si>
  <si>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</si>
  <si>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</si>
  <si>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</si>
  <si>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</si>
  <si>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</si>
  <si>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</si>
  <si>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</si>
  <si>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</si>
  <si>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</si>
  <si>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</si>
  <si>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</si>
  <si>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</si>
  <si>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</si>
  <si>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</si>
  <si>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</si>
  <si>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</si>
  <si>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</si>
  <si>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</si>
  <si>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</si>
  <si>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</si>
  <si>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</si>
  <si>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</si>
  <si>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</si>
  <si>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</si>
  <si>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</si>
  <si>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</si>
  <si>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</si>
  <si>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</si>
  <si>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</si>
  <si>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</si>
  <si>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</si>
  <si>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</si>
  <si>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</si>
  <si>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</si>
  <si>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</si>
  <si>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</si>
  <si>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</si>
  <si>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</si>
  <si>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</si>
  <si>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</si>
  <si>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</si>
  <si>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</si>
  <si>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</si>
  <si>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</si>
  <si>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</si>
  <si>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</si>
  <si>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</si>
  <si>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</si>
  <si>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</si>
  <si>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</si>
  <si>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</si>
  <si>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</si>
  <si>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</si>
  <si>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</si>
  <si>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</si>
  <si>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</si>
  <si>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</si>
  <si>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</si>
  <si>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</si>
  <si>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</si>
  <si>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</si>
  <si>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</si>
  <si>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</si>
  <si>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</si>
  <si>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</si>
  <si>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</si>
  <si>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</si>
  <si>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</si>
  <si>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</si>
  <si>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</si>
  <si>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</si>
  <si>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</si>
  <si>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</si>
  <si>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</si>
  <si>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</si>
  <si>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</si>
  <si>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</si>
  <si>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</si>
  <si>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</si>
  <si>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</si>
  <si>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</si>
  <si>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</si>
  <si>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</si>
  <si>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</si>
  <si>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</si>
  <si>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</si>
  <si>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</si>
  <si>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</si>
  <si>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</si>
  <si>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</si>
  <si>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</si>
  <si>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</si>
  <si>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</si>
  <si>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</si>
  <si>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</si>
  <si>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</si>
  <si>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</si>
  <si>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</si>
  <si>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</si>
  <si>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</si>
  <si>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</si>
  <si>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</si>
  <si>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</si>
  <si>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</si>
  <si>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</si>
  <si>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</si>
  <si>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</si>
  <si>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</si>
  <si>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</si>
  <si>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</si>
  <si>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</si>
  <si>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</si>
  <si>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</si>
  <si>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</si>
  <si>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</si>
  <si>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</si>
  <si>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</si>
  <si>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</si>
  <si>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</si>
  <si>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</si>
  <si>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</si>
  <si>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</si>
  <si>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</si>
  <si>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</si>
  <si>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</si>
  <si>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</si>
  <si>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</si>
  <si>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</si>
  <si>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</si>
  <si>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</si>
  <si>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</si>
  <si>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</si>
  <si>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</si>
  <si>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</si>
  <si>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</si>
  <si>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</si>
  <si>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</si>
  <si>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</si>
  <si>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</si>
  <si>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</si>
  <si>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</si>
  <si>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</si>
  <si>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</si>
  <si>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</si>
  <si>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</si>
  <si>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</si>
  <si>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</si>
  <si>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</si>
  <si>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</si>
  <si>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</si>
  <si>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</si>
  <si>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</si>
  <si>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</si>
  <si>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</si>
  <si>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</si>
  <si>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</si>
  <si>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</si>
  <si>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</si>
  <si>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</si>
  <si>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</si>
  <si>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</si>
  <si>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</si>
  <si>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</si>
  <si>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</si>
  <si>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</si>
  <si>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</si>
  <si>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</si>
  <si>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</si>
  <si>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</si>
  <si>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</si>
  <si>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</si>
  <si>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</si>
  <si>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</si>
  <si>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</si>
  <si>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</si>
  <si>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</si>
  <si>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</si>
  <si>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</si>
  <si>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</si>
  <si>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</si>
  <si>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</si>
  <si>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</si>
  <si>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</si>
  <si>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</si>
  <si>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</si>
  <si>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</si>
  <si>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</si>
  <si>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</si>
  <si>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</si>
  <si>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</si>
  <si>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</si>
  <si>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</si>
  <si>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</si>
  <si>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</si>
  <si>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</si>
  <si>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</si>
  <si>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</si>
  <si>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</si>
  <si>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</si>
  <si>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</si>
  <si>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</si>
  <si>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</si>
  <si>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</si>
  <si>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</si>
  <si>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</si>
  <si>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</si>
  <si>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</si>
  <si>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</si>
  <si>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</si>
  <si>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</si>
  <si>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</si>
  <si>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</si>
  <si>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</si>
  <si>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</si>
  <si>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</si>
  <si>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</si>
  <si>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</si>
  <si>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</si>
  <si>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</si>
  <si>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</si>
  <si>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</si>
  <si>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</si>
  <si>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</si>
  <si>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</si>
  <si>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</si>
  <si>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</si>
  <si>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</si>
  <si>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</si>
  <si>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</si>
  <si>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</si>
  <si>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</si>
  <si>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</si>
  <si>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</si>
  <si>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</si>
  <si>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</si>
  <si>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</si>
  <si>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</si>
  <si>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</si>
  <si>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</si>
  <si>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</si>
  <si>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</si>
  <si>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</si>
  <si>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</si>
  <si>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</si>
  <si>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</si>
  <si>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</si>
  <si>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</si>
  <si>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</si>
  <si>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</si>
  <si>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</si>
  <si>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</si>
  <si>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</si>
  <si>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</si>
  <si>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</si>
  <si>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</si>
  <si>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</si>
  <si>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</si>
  <si>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</si>
  <si>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</si>
  <si>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</si>
  <si>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</si>
  <si>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</si>
  <si>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</si>
  <si>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</si>
  <si>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</si>
  <si>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</si>
  <si>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</si>
  <si>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</si>
  <si>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</si>
  <si>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</si>
  <si>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</si>
  <si>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</si>
  <si>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</si>
  <si>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</si>
  <si>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</si>
  <si>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</si>
  <si>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</si>
  <si>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</si>
  <si>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</si>
  <si>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</si>
  <si>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</si>
  <si>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</si>
  <si>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</si>
  <si>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</si>
  <si>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</si>
  <si>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</si>
  <si>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</si>
  <si>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</si>
  <si>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</si>
  <si>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</si>
  <si>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</si>
  <si>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</si>
  <si>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</si>
  <si>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</si>
  <si>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</si>
  <si>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</si>
  <si>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</si>
  <si>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</si>
  <si>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</si>
  <si>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</si>
  <si>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</si>
  <si>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</si>
  <si>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</si>
  <si>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</si>
  <si>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</si>
  <si>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</si>
  <si>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</si>
  <si>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</si>
  <si>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</si>
  <si>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</si>
  <si>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</si>
  <si>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</si>
  <si>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</si>
  <si>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</si>
  <si>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</si>
  <si>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</si>
  <si>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</si>
  <si>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</si>
  <si>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</si>
  <si>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</si>
  <si>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</si>
  <si>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</si>
  <si>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</si>
  <si>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</si>
  <si>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</si>
  <si>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</si>
  <si>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</si>
  <si>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</si>
  <si>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</si>
  <si>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</si>
  <si>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</si>
  <si>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</si>
  <si>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</si>
  <si>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</si>
  <si>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</si>
  <si>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</si>
  <si>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</si>
  <si>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</si>
  <si>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</si>
  <si>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</si>
  <si>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</si>
  <si>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</si>
  <si>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</si>
  <si>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</si>
  <si>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</si>
  <si>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</si>
  <si>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</si>
  <si>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</si>
  <si>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</si>
  <si>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</si>
  <si>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</si>
  <si>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</si>
  <si>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</si>
  <si>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</si>
  <si>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</si>
  <si>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</si>
  <si>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</si>
  <si>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</si>
  <si>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</si>
  <si>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</si>
  <si>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</si>
  <si>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</si>
  <si>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</si>
  <si>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</si>
  <si>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</si>
  <si>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</si>
  <si>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</si>
  <si>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</si>
  <si>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</si>
  <si>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</si>
  <si>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</si>
  <si>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</si>
  <si>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</si>
  <si>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</si>
  <si>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</si>
  <si>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</si>
  <si>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</si>
  <si>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</si>
  <si>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</si>
  <si>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</si>
  <si>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</si>
  <si>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</si>
  <si>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</si>
  <si>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</si>
  <si>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</si>
  <si>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</si>
  <si>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</si>
  <si>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</si>
  <si>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</si>
  <si>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</si>
  <si>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</si>
  <si>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</si>
  <si>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</si>
  <si>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</si>
  <si>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</si>
  <si>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</si>
  <si>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</si>
  <si>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</si>
  <si>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</si>
  <si>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</si>
  <si>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</si>
  <si>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</si>
  <si>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</si>
  <si>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</si>
  <si>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</si>
  <si>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</si>
  <si>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</si>
  <si>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</si>
  <si>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</si>
  <si>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</si>
  <si>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</si>
  <si>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</si>
  <si>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</si>
  <si>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</si>
  <si>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</si>
  <si>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</si>
  <si>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</si>
  <si>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</si>
  <si>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</si>
  <si>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</si>
  <si>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</si>
  <si>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</si>
  <si>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</si>
  <si>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</si>
  <si>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</si>
  <si>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</si>
  <si>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</si>
  <si>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</si>
  <si>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</si>
  <si>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</si>
  <si>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</si>
  <si>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</si>
  <si>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</si>
  <si>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</si>
  <si>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</si>
  <si>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</si>
  <si>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</si>
  <si>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</si>
  <si>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</si>
  <si>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</si>
  <si>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</si>
  <si>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</si>
  <si>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</si>
  <si>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</si>
  <si>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</si>
  <si>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</si>
  <si>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</si>
  <si>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</si>
  <si>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</si>
  <si>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</si>
  <si>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</si>
  <si>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</si>
  <si>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</si>
  <si>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</si>
  <si>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</si>
  <si>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</si>
  <si>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</si>
  <si>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</si>
  <si>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</si>
  <si>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</si>
  <si>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</si>
  <si>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</si>
  <si>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</si>
  <si>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</si>
  <si>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</si>
  <si>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</si>
  <si>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</si>
  <si>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</si>
  <si>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</si>
  <si>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</si>
  <si>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</si>
  <si>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</si>
  <si>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</si>
  <si>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</si>
  <si>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</si>
  <si>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</si>
  <si>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</si>
  <si>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</si>
  <si>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</si>
  <si>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</si>
  <si>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</si>
  <si>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</si>
  <si>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</si>
  <si>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</si>
  <si>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</si>
  <si>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</si>
  <si>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</si>
  <si>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</si>
  <si>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</si>
  <si>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</si>
  <si>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</si>
  <si>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</si>
  <si>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</si>
  <si>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</si>
  <si>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</si>
  <si>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</si>
  <si>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</si>
  <si>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</si>
  <si>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</si>
  <si>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</si>
  <si>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</si>
  <si>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</si>
  <si>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</si>
  <si>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</si>
  <si>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</si>
  <si>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</si>
  <si>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</si>
  <si>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</si>
  <si>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</si>
  <si>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</si>
  <si>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</si>
  <si>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</si>
  <si>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</si>
  <si>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</si>
  <si>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</si>
  <si>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</si>
  <si>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</si>
  <si>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</si>
  <si>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</si>
  <si>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</si>
  <si>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</si>
  <si>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</si>
  <si>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</si>
  <si>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</si>
  <si>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</si>
  <si>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</si>
  <si>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</si>
  <si>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</si>
  <si>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</si>
  <si>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</si>
  <si>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</si>
  <si>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</si>
  <si>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</si>
  <si>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</si>
  <si>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</si>
  <si>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</si>
  <si>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</si>
  <si>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</si>
  <si>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</si>
  <si>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</si>
  <si>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</si>
  <si>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</si>
  <si>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</si>
  <si>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</si>
  <si>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</si>
  <si>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</si>
  <si>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</si>
  <si>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</si>
  <si>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</si>
  <si>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</si>
  <si>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</si>
  <si>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</si>
  <si>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</si>
  <si>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</si>
  <si>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</si>
  <si>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</si>
  <si>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</si>
  <si>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</si>
  <si>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</si>
  <si>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</si>
  <si>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</si>
  <si>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</si>
  <si>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</si>
  <si>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</si>
  <si>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</si>
  <si>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</si>
  <si>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</si>
  <si>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</si>
  <si>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</si>
  <si>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</si>
  <si>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</si>
  <si>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</si>
  <si>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</si>
  <si>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</si>
  <si>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</si>
  <si>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</si>
  <si>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</si>
  <si>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</si>
  <si>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</si>
  <si>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</si>
  <si>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</si>
  <si>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</si>
  <si>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</si>
  <si>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</si>
  <si>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</si>
  <si>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</si>
  <si>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</si>
  <si>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</si>
  <si>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</si>
  <si>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</si>
  <si>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</si>
  <si>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</si>
  <si>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</si>
  <si>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</si>
  <si>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</si>
  <si>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</si>
  <si>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</si>
  <si>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</si>
  <si>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</si>
  <si>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</si>
  <si>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</si>
  <si>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</si>
  <si>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</si>
  <si>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</si>
  <si>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</si>
  <si>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</si>
  <si>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</si>
  <si>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</si>
  <si>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</si>
  <si>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</si>
  <si>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</si>
  <si>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</si>
  <si>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</si>
  <si>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</si>
  <si>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</si>
  <si>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</si>
  <si>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</si>
  <si>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</si>
  <si>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</si>
  <si>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</si>
  <si>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</si>
  <si>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</si>
  <si>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</si>
  <si>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</si>
  <si>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</si>
  <si>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</si>
  <si>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</si>
  <si>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</si>
  <si>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</si>
  <si>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</si>
  <si>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</si>
  <si>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</si>
  <si>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</si>
  <si>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</si>
  <si>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</si>
  <si>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</si>
  <si>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</si>
  <si>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</si>
  <si>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</si>
  <si>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</si>
  <si>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</si>
  <si>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</si>
  <si>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</si>
  <si>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</si>
  <si>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</si>
  <si>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</si>
  <si>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</si>
  <si>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</si>
  <si>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</si>
  <si>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</si>
  <si>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</si>
  <si>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</si>
  <si>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</si>
  <si>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</si>
  <si>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</si>
  <si>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</si>
  <si>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</si>
  <si>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</si>
  <si>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</si>
  <si>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</si>
  <si>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</si>
  <si>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</si>
  <si>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</si>
  <si>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</si>
  <si>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</si>
  <si>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</si>
  <si>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</si>
  <si>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</si>
  <si>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</si>
  <si>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</si>
  <si>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</si>
  <si>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</si>
  <si>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</si>
  <si>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</si>
  <si>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</si>
  <si>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</si>
  <si>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</si>
  <si>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</si>
  <si>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</si>
  <si>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</si>
  <si>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</si>
  <si>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</si>
  <si>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</si>
  <si>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</si>
  <si>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</si>
  <si>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</si>
  <si>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</si>
  <si>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</si>
  <si>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</si>
  <si>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</si>
  <si>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</si>
  <si>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</si>
  <si>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</si>
  <si>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</si>
  <si>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</si>
  <si>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</si>
  <si>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</si>
  <si>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</si>
  <si>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</si>
  <si>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</si>
  <si>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</si>
  <si>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</si>
  <si>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</si>
  <si>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</si>
  <si>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</si>
  <si>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</si>
  <si>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</si>
  <si>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</si>
  <si>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</si>
  <si>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</si>
  <si>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</si>
  <si>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</si>
  <si>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</si>
  <si>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</si>
  <si>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</si>
  <si>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</si>
  <si>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</si>
  <si>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</si>
  <si>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</si>
  <si>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</si>
  <si>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</si>
  <si>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</si>
  <si>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</si>
  <si>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</si>
  <si>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</si>
  <si>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</si>
  <si>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</si>
  <si>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</si>
  <si>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</si>
  <si>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</si>
  <si>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</si>
  <si>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</si>
  <si>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</si>
  <si>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</si>
  <si>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</si>
  <si>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</si>
  <si>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</si>
  <si>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</si>
  <si>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</si>
  <si>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</si>
  <si>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</si>
  <si>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</si>
  <si>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</si>
  <si>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</si>
  <si>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</si>
  <si>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</si>
  <si>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</si>
  <si>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</si>
  <si>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</si>
  <si>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</si>
  <si>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</si>
  <si>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</si>
  <si>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</si>
  <si>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</si>
  <si>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</si>
  <si>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</si>
  <si>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</si>
  <si>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</si>
  <si>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</si>
  <si>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</si>
  <si>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</si>
  <si>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</si>
  <si>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</si>
  <si>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</si>
  <si>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</si>
  <si>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</si>
  <si>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</si>
  <si>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</si>
  <si>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</si>
  <si>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</si>
  <si>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</si>
  <si>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</si>
  <si>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</si>
  <si>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</si>
  <si>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</si>
  <si>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</si>
  <si>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</si>
  <si>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</si>
  <si>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</si>
  <si>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</si>
  <si>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</si>
  <si>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</si>
  <si>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</si>
  <si>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</si>
  <si>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</si>
  <si>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</si>
  <si>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</si>
  <si>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</si>
  <si>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</si>
  <si>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</si>
  <si>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</si>
  <si>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</si>
  <si>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</si>
  <si>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</si>
  <si>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</si>
  <si>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</si>
  <si>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</si>
  <si>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</si>
  <si>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</si>
  <si>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</si>
  <si>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</si>
  <si>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</si>
  <si>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</si>
  <si>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</si>
  <si>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</si>
  <si>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</si>
  <si>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</si>
  <si>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</si>
  <si>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</si>
  <si>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</si>
  <si>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</si>
  <si>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</si>
  <si>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</si>
  <si>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</si>
  <si>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</si>
  <si>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</si>
  <si>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</si>
  <si>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</si>
  <si>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</si>
  <si>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</si>
  <si>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</si>
  <si>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</si>
  <si>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</si>
  <si>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</si>
  <si>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</si>
  <si>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</si>
  <si>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</si>
  <si>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</si>
  <si>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</si>
  <si>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</si>
  <si>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</si>
  <si>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</si>
  <si>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</si>
  <si>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</si>
  <si>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</si>
  <si>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</si>
  <si>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</si>
  <si>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</si>
  <si>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</si>
  <si>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</si>
  <si>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</si>
  <si>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</si>
  <si>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</si>
  <si>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</si>
  <si>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</si>
  <si>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</si>
  <si>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</si>
  <si>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</si>
  <si>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</si>
  <si>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</si>
  <si>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</si>
  <si>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</si>
  <si>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</si>
  <si>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</si>
  <si>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</si>
  <si>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</si>
  <si>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</si>
  <si>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</si>
  <si>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</si>
  <si>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</si>
  <si>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</si>
  <si>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</si>
  <si>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</si>
  <si>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</si>
  <si>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</si>
  <si>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</si>
  <si>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</si>
  <si>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</si>
  <si>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</si>
  <si>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</si>
  <si>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</si>
  <si>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</si>
  <si>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</si>
  <si>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</si>
  <si>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</si>
  <si>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</si>
  <si>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</si>
  <si>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</si>
  <si>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</si>
  <si>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</si>
  <si>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</si>
  <si>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</si>
  <si>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</si>
  <si>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</si>
  <si>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</si>
  <si>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</si>
  <si>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</si>
  <si>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</si>
  <si>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</si>
  <si>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</si>
  <si>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</si>
  <si>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</si>
  <si>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</si>
  <si>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</si>
  <si>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</si>
  <si>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</si>
  <si>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</si>
  <si>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</si>
  <si>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</si>
  <si>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</si>
  <si>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</si>
  <si>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</si>
  <si>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</si>
  <si>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</si>
  <si>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</si>
  <si>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</si>
  <si>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</si>
  <si>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</si>
  <si>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</si>
  <si>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</si>
  <si>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</si>
  <si>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</si>
  <si>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</si>
  <si>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</si>
  <si>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</si>
  <si>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</si>
  <si>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</si>
  <si>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</si>
  <si>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</si>
  <si>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</si>
  <si>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</si>
  <si>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</si>
  <si>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</si>
  <si>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</si>
  <si>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</si>
  <si>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</si>
  <si>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</si>
  <si>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</si>
  <si>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</si>
  <si>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</si>
  <si>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</si>
  <si>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</si>
  <si>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</si>
  <si>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</si>
  <si>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</si>
  <si>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</si>
  <si>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</si>
  <si>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</si>
  <si>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</si>
  <si>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</si>
  <si>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</si>
  <si>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</si>
  <si>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</si>
  <si>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</si>
  <si>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</si>
  <si>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</si>
  <si>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</si>
  <si>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</si>
  <si>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</si>
  <si>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</si>
  <si>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</si>
  <si>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</si>
  <si>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</si>
  <si>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</si>
  <si>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</si>
  <si>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</si>
  <si>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</si>
  <si>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</si>
  <si>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</si>
  <si>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</si>
  <si>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</si>
  <si>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</si>
  <si>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</si>
  <si>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</si>
  <si>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</si>
  <si>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</si>
  <si>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</si>
  <si>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</si>
  <si>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</si>
  <si>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</si>
  <si>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</si>
  <si>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</si>
  <si>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</si>
  <si>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</si>
  <si>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</si>
  <si>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</si>
  <si>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</si>
  <si>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</si>
  <si>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</si>
  <si>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</si>
  <si>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</si>
  <si>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</si>
  <si>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</si>
  <si>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</si>
  <si>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</si>
  <si>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</si>
  <si>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</si>
  <si>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</si>
  <si>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</si>
  <si>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</si>
  <si>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</si>
  <si>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</si>
  <si>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</si>
  <si>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</si>
  <si>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</si>
  <si>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</si>
  <si>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</si>
  <si>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</si>
  <si>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</si>
  <si>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</si>
  <si>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</si>
  <si>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</si>
  <si>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</si>
  <si>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</si>
  <si>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</si>
  <si>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</si>
  <si>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</si>
  <si>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</si>
  <si>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</si>
  <si>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</si>
  <si>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</si>
  <si>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</si>
  <si>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</si>
  <si>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</si>
  <si>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</si>
  <si>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</si>
  <si>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</si>
  <si>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</si>
  <si>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</si>
  <si>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</si>
  <si>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</si>
  <si>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</si>
  <si>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</si>
  <si>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</si>
  <si>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</si>
  <si>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</si>
  <si>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</si>
  <si>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</si>
  <si>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</si>
  <si>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</si>
  <si>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</si>
  <si>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</si>
  <si>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</si>
  <si>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</si>
  <si>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</si>
  <si>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</si>
  <si>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</si>
  <si>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</si>
  <si>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</si>
  <si>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</si>
  <si>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</si>
  <si>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</si>
  <si>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</si>
  <si>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</si>
  <si>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</si>
  <si>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</si>
  <si>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</si>
  <si>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</si>
  <si>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</si>
  <si>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</si>
  <si>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</si>
  <si>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</si>
  <si>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</si>
  <si>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</si>
  <si>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</si>
  <si>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</si>
  <si>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</si>
  <si>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</si>
  <si>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</si>
  <si>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</si>
  <si>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</si>
  <si>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</si>
  <si>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</si>
  <si>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</si>
  <si>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</si>
  <si>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</si>
  <si>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</si>
  <si>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</si>
  <si>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</si>
  <si>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</si>
  <si>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</si>
  <si>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</si>
  <si>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</si>
  <si>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</si>
  <si>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</si>
  <si>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</si>
  <si>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</si>
  <si>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</si>
  <si>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</si>
  <si>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</si>
  <si>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</si>
  <si>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</si>
  <si>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</si>
  <si>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</si>
  <si>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</si>
  <si>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</si>
  <si>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</si>
  <si>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</si>
  <si>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</si>
  <si>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</si>
  <si>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</si>
  <si>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</si>
  <si>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</si>
  <si>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</si>
  <si>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</si>
  <si>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</si>
  <si>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</si>
  <si>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</si>
  <si>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</si>
  <si>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</si>
  <si>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</si>
  <si>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</si>
  <si>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</si>
  <si>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</si>
  <si>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</si>
  <si>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</si>
  <si>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</si>
  <si>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</si>
  <si>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</si>
  <si>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</si>
  <si>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</si>
  <si>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</si>
  <si>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</si>
  <si>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</si>
  <si>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</si>
  <si>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</si>
  <si>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</si>
  <si>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</si>
  <si>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</si>
  <si>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</si>
  <si>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</si>
  <si>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</si>
  <si>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</si>
  <si>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</si>
  <si>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</si>
  <si>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</si>
  <si>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</si>
  <si>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</si>
  <si>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</si>
  <si>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</si>
  <si>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</si>
  <si>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</si>
  <si>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</si>
  <si>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</si>
  <si>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</si>
  <si>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</si>
  <si>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</si>
  <si>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</si>
  <si>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</si>
  <si>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</si>
  <si>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</si>
  <si>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</si>
  <si>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</si>
  <si>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</si>
  <si>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</si>
  <si>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</si>
  <si>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</si>
  <si>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</si>
  <si>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</si>
  <si>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</si>
  <si>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</si>
  <si>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</si>
  <si>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</si>
  <si>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</si>
  <si>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</si>
  <si>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</si>
  <si>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</si>
  <si>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</si>
  <si>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</si>
  <si>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</si>
  <si>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</si>
  <si>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</si>
  <si>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</si>
  <si>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</si>
  <si>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</si>
  <si>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</si>
  <si>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</si>
  <si>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</si>
  <si>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</si>
  <si>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</si>
  <si>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</si>
  <si>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</si>
  <si>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</si>
  <si>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</si>
  <si>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</si>
  <si>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</si>
  <si>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</si>
  <si>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</si>
  <si>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</si>
  <si>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</si>
  <si>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</si>
  <si>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</si>
  <si>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</si>
  <si>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</si>
  <si>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</si>
  <si>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</si>
  <si>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</si>
  <si>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</si>
  <si>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</si>
  <si>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</si>
  <si>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</si>
  <si>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</si>
  <si>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</si>
  <si>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</si>
  <si>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</si>
  <si>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</si>
  <si>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</si>
  <si>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</si>
  <si>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</si>
  <si>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</si>
  <si>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</si>
  <si>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</si>
  <si>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</si>
  <si>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</si>
  <si>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</si>
  <si>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</si>
  <si>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</si>
  <si>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</si>
  <si>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</si>
  <si>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</si>
  <si>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</si>
  <si>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</si>
  <si>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</si>
  <si>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</si>
  <si>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</si>
  <si>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</si>
  <si>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</si>
  <si>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</si>
  <si>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</si>
  <si>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</si>
  <si>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</si>
  <si>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</si>
  <si>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</si>
  <si>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</si>
  <si>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</si>
  <si>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</si>
  <si>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</si>
  <si>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</si>
  <si>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</si>
  <si>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</si>
  <si>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</si>
  <si>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</si>
  <si>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</si>
  <si>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</si>
  <si>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</si>
  <si>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</si>
  <si>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</si>
  <si>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</si>
  <si>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</si>
  <si>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</si>
  <si>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</si>
  <si>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</si>
  <si>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</si>
  <si>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</si>
  <si>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</si>
  <si>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</si>
  <si>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</si>
  <si>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</si>
  <si>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</si>
  <si>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</si>
  <si>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</si>
  <si>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</si>
  <si>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</si>
  <si>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</si>
  <si>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</si>
  <si>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</si>
  <si>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</si>
  <si>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</si>
  <si>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</si>
  <si>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</si>
  <si>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</si>
  <si>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</si>
  <si>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</si>
  <si>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</si>
  <si>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</si>
  <si>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</si>
  <si>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</si>
  <si>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</si>
  <si>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</si>
  <si>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</si>
  <si>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</si>
  <si>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</si>
  <si>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</si>
  <si>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</si>
  <si>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</si>
  <si>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</si>
  <si>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</si>
  <si>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</si>
  <si>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</si>
  <si>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</si>
  <si>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</si>
  <si>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</si>
  <si>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</si>
  <si>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</si>
  <si>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</si>
  <si>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</si>
  <si>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</si>
  <si>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</si>
  <si>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</si>
  <si>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</si>
  <si>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</si>
  <si>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</si>
  <si>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</si>
  <si>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</si>
  <si>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</si>
  <si>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</si>
  <si>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</si>
  <si>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</si>
  <si>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</si>
  <si>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</si>
  <si>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</si>
  <si>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</si>
  <si>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</si>
  <si>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</si>
  <si>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</si>
  <si>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</si>
  <si>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</si>
  <si>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</si>
  <si>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</si>
  <si>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</si>
  <si>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</si>
  <si>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</si>
  <si>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</si>
  <si>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</si>
  <si>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</si>
  <si>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</si>
  <si>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</si>
  <si>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</si>
  <si>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</si>
  <si>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</si>
  <si>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</si>
  <si>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</si>
  <si>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</si>
  <si>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</si>
  <si>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</si>
  <si>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</si>
  <si>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</si>
  <si>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</si>
  <si>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</si>
  <si>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</si>
  <si>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</si>
  <si>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</si>
  <si>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</si>
  <si>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</si>
  <si>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</si>
  <si>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</si>
  <si>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</si>
  <si>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</si>
  <si>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</si>
  <si>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</si>
  <si>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</si>
  <si>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</si>
  <si>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</si>
  <si>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</si>
  <si>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</si>
  <si>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</si>
  <si>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</si>
  <si>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</si>
  <si>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</si>
  <si>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</si>
  <si>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</si>
  <si>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</si>
  <si>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</si>
  <si>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</si>
  <si>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</si>
  <si>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</si>
  <si>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</si>
  <si>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</si>
  <si>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</si>
  <si>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</si>
  <si>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</si>
  <si>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</si>
  <si>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</si>
  <si>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</si>
  <si>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</si>
  <si>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</si>
  <si>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</si>
  <si>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</si>
  <si>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</si>
  <si>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</si>
  <si>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</si>
  <si>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</si>
  <si>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</si>
  <si>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</si>
  <si>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</si>
  <si>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</si>
  <si>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</si>
  <si>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</si>
  <si>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</si>
  <si>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</si>
  <si>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</si>
  <si>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</si>
  <si>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</si>
  <si>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</si>
  <si>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</si>
  <si>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</si>
  <si>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</si>
  <si>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</si>
  <si>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</si>
  <si>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</si>
  <si>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</si>
  <si>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</si>
  <si>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</si>
  <si>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</si>
  <si>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</si>
  <si>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</si>
  <si>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</si>
  <si>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</si>
  <si>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</si>
  <si>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</si>
  <si>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</si>
  <si>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</si>
  <si>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</si>
  <si>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</si>
  <si>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</si>
  <si>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</si>
  <si>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</si>
  <si>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</si>
  <si>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</si>
  <si>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</si>
  <si>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</si>
  <si>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</si>
  <si>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</si>
  <si>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</si>
  <si>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</si>
  <si>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</si>
  <si>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</si>
  <si>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</si>
  <si>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</si>
  <si>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</si>
  <si>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</si>
  <si>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</si>
  <si>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</si>
  <si>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</si>
  <si>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</si>
  <si>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</si>
  <si>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</si>
  <si>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</si>
  <si>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</si>
  <si>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</si>
  <si>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</si>
  <si>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</si>
  <si>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</si>
  <si>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</si>
  <si>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</si>
  <si>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</si>
  <si>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</si>
  <si>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</si>
  <si>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</si>
  <si>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</si>
  <si>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</si>
  <si>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</si>
  <si>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</si>
  <si>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</si>
  <si>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</si>
  <si>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</si>
  <si>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</si>
  <si>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</si>
  <si>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</si>
  <si>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</si>
  <si>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</si>
  <si>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</si>
  <si>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</si>
  <si>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</si>
  <si>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</si>
  <si>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</si>
  <si>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</si>
  <si>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</si>
  <si>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</si>
  <si>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</si>
  <si>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</si>
  <si>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</si>
  <si>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</si>
  <si>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</si>
  <si>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</si>
  <si>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</si>
  <si>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</si>
  <si>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</si>
  <si>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</si>
  <si>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</si>
  <si>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</si>
  <si>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</si>
  <si>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</si>
  <si>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</si>
  <si>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</si>
  <si>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</si>
  <si>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</si>
  <si>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</si>
  <si>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</si>
  <si>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</si>
  <si>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</si>
  <si>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</si>
  <si>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</si>
  <si>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</si>
  <si>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</si>
  <si>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</si>
  <si>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</si>
  <si>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</si>
  <si>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</si>
  <si>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</si>
  <si>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</si>
  <si>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</si>
  <si>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</si>
  <si>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</si>
  <si>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</si>
  <si>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</si>
  <si>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</si>
  <si>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</si>
  <si>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</si>
  <si>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</si>
  <si>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</si>
  <si>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</si>
  <si>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</si>
  <si>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</si>
  <si>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</si>
  <si>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</si>
  <si>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</si>
  <si>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</si>
  <si>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</si>
  <si>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</si>
  <si>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</si>
  <si>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</si>
  <si>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</si>
  <si>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</si>
  <si>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</si>
  <si>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</si>
  <si>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</si>
  <si>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</si>
  <si>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</si>
  <si>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</si>
  <si>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</si>
  <si>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</si>
  <si>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</si>
  <si>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</si>
  <si>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</si>
  <si>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</si>
  <si>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</si>
  <si>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</si>
  <si>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</si>
  <si>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</si>
  <si>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</si>
  <si>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</si>
  <si>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</si>
  <si>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</si>
  <si>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</si>
  <si>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</si>
  <si>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</si>
  <si>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</si>
  <si>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</si>
  <si>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</si>
  <si>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</si>
  <si>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</si>
  <si>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</si>
  <si>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</si>
  <si>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</si>
  <si>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</si>
  <si>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</si>
  <si>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</si>
  <si>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</si>
  <si>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</si>
  <si>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</si>
  <si>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</si>
  <si>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</si>
  <si>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</si>
  <si>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</si>
  <si>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</si>
  <si>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</si>
  <si>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</si>
  <si>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</si>
  <si>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</si>
  <si>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</si>
  <si>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</si>
  <si>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</si>
  <si>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</si>
  <si>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</si>
  <si>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</si>
  <si>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</si>
  <si>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</si>
  <si>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</si>
  <si>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</si>
  <si>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</si>
  <si>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</si>
  <si>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</si>
  <si>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</si>
  <si>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</si>
  <si>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</si>
  <si>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</si>
  <si>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</si>
  <si>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</si>
  <si>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</si>
  <si>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</si>
  <si>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</si>
  <si>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</si>
  <si>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</si>
  <si>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</si>
  <si>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</si>
  <si>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</si>
  <si>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</si>
  <si>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</si>
  <si>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</si>
  <si>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</si>
  <si>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</si>
  <si>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</si>
  <si>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</si>
  <si>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</si>
  <si>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</si>
  <si>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</si>
  <si>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</si>
  <si>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</si>
  <si>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</si>
  <si>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</si>
  <si>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</si>
  <si>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</si>
  <si>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</si>
  <si>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</si>
  <si>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</si>
  <si>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</si>
  <si>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</si>
  <si>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</si>
  <si>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</si>
  <si>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</si>
  <si>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</si>
  <si>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</si>
  <si>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</si>
  <si>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</si>
  <si>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</si>
  <si>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</si>
  <si>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</si>
  <si>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</si>
  <si>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</si>
  <si>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</si>
  <si>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</si>
  <si>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</si>
  <si>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</si>
  <si>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</si>
  <si>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</si>
  <si>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</si>
  <si>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</si>
  <si>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</si>
  <si>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</si>
  <si>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</si>
  <si>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</si>
  <si>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</si>
  <si>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</si>
  <si>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</si>
  <si>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</si>
  <si>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</si>
  <si>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</si>
  <si>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</si>
  <si>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</si>
  <si>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</si>
  <si>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</si>
  <si>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</si>
  <si>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</si>
  <si>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</si>
  <si>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</si>
  <si>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</si>
  <si>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</si>
  <si>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</si>
  <si>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</si>
  <si>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</si>
  <si>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</si>
  <si>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</si>
  <si>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</si>
  <si>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</si>
  <si>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</si>
  <si>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</si>
  <si>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</si>
  <si>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</si>
  <si>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</si>
  <si>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</si>
  <si>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</si>
  <si>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</si>
  <si>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</si>
  <si>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</si>
  <si>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</si>
  <si>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</si>
  <si>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</si>
  <si>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</si>
  <si>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</si>
  <si>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</si>
  <si>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</si>
  <si>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</si>
  <si>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</si>
  <si>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</si>
  <si>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</si>
  <si>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</si>
  <si>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</si>
  <si>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</si>
  <si>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</si>
  <si>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</si>
  <si>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</si>
  <si>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</si>
  <si>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</si>
  <si>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</si>
  <si>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</si>
  <si>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</si>
  <si>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</si>
  <si>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</si>
  <si>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</si>
  <si>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</si>
  <si>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</si>
  <si>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</si>
  <si>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</si>
  <si>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</si>
  <si>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</si>
  <si>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</si>
  <si>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</si>
  <si>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</si>
  <si>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</si>
  <si>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</si>
  <si>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</si>
  <si>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</si>
  <si>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</si>
  <si>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</si>
  <si>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</si>
  <si>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</si>
  <si>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</si>
  <si>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</si>
  <si>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</si>
  <si>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</si>
  <si>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</si>
  <si>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</si>
  <si>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</si>
  <si>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</si>
  <si>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</si>
  <si>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</si>
  <si>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</si>
  <si>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</si>
  <si>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</si>
  <si>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</si>
  <si>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</si>
  <si>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</si>
  <si>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</si>
  <si>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</si>
  <si>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</si>
  <si>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</si>
  <si>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</si>
  <si>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</si>
  <si>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</si>
  <si>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</si>
  <si>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</si>
  <si>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</si>
  <si>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</si>
  <si>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</si>
  <si>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</si>
  <si>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</si>
  <si>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</si>
  <si>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</si>
  <si>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</si>
  <si>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</si>
  <si>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</si>
  <si>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</si>
  <si>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</si>
  <si>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</si>
  <si>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</si>
  <si>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</si>
  <si>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</si>
  <si>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</si>
  <si>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</si>
  <si>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</si>
  <si>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</si>
  <si>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</si>
  <si>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</si>
  <si>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</si>
  <si>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</si>
  <si>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</si>
  <si>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</si>
  <si>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</si>
  <si>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</si>
  <si>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</si>
  <si>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</si>
  <si>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</si>
  <si>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</si>
  <si>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</si>
  <si>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</si>
  <si>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</si>
  <si>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</si>
  <si>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</si>
  <si>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</si>
  <si>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</si>
  <si>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</si>
  <si>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</si>
  <si>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</si>
  <si>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</si>
  <si>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</si>
  <si>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</si>
  <si>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</si>
  <si>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</si>
  <si>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</si>
  <si>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</si>
  <si>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</si>
  <si>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</si>
  <si>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</si>
  <si>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</si>
  <si>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</si>
  <si>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</si>
  <si>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</si>
  <si>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</si>
  <si>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</si>
  <si>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</si>
  <si>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</si>
  <si>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</si>
  <si>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</si>
  <si>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</si>
  <si>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</si>
  <si>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</si>
  <si>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</si>
  <si>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</si>
  <si>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</si>
  <si>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</si>
  <si>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</si>
  <si>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</si>
  <si>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</si>
  <si>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</si>
  <si>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</si>
  <si>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</si>
  <si>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</si>
  <si>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</si>
  <si>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</si>
  <si>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</si>
  <si>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</si>
  <si>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</si>
  <si>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</si>
  <si>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</si>
  <si>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</si>
  <si>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</si>
  <si>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</si>
  <si>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</si>
  <si>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</si>
  <si>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</si>
  <si>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</si>
  <si>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</si>
  <si>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</si>
  <si>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</si>
  <si>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</si>
  <si>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</si>
  <si>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</si>
  <si>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</si>
  <si>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</si>
  <si>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</si>
  <si>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</si>
  <si>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</si>
  <si>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</si>
  <si>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</si>
  <si>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</si>
  <si>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</si>
  <si>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</si>
  <si>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</si>
  <si>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</si>
  <si>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</si>
  <si>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</si>
  <si>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</si>
  <si>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</si>
  <si>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</si>
  <si>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</si>
  <si>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</si>
  <si>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</si>
  <si>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</si>
  <si>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</si>
  <si>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</si>
  <si>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</si>
  <si>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</si>
  <si>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</si>
  <si>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</si>
  <si>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</si>
  <si>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</si>
  <si>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</si>
  <si>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</si>
  <si>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</si>
  <si>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</si>
  <si>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</si>
  <si>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</si>
  <si>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</si>
  <si>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</si>
  <si>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</si>
  <si>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</si>
  <si>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</si>
  <si>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</si>
  <si>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</si>
  <si>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</si>
  <si>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</si>
  <si>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</si>
  <si>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</si>
  <si>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</si>
  <si>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</si>
  <si>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</si>
  <si>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</si>
  <si>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</si>
  <si>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</si>
  <si>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</si>
  <si>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</si>
  <si>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</si>
  <si>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</si>
  <si>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</si>
  <si>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</si>
  <si>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</si>
  <si>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</si>
  <si>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</si>
  <si>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</si>
  <si>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</si>
  <si>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</si>
  <si>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</si>
  <si>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</si>
  <si>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</si>
  <si>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</si>
  <si>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</si>
  <si>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</si>
  <si>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</si>
  <si>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</si>
  <si>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</si>
  <si>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</si>
  <si>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</si>
  <si>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</si>
  <si>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</si>
  <si>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</si>
  <si>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</si>
  <si>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</si>
  <si>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</si>
  <si>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</si>
  <si>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</si>
  <si>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</si>
  <si>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</si>
  <si>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</si>
  <si>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</si>
  <si>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</si>
  <si>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</si>
  <si>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</si>
  <si>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</si>
  <si>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</si>
  <si>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</si>
  <si>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</si>
  <si>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</si>
  <si>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</si>
  <si>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</si>
  <si>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</si>
  <si>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</si>
  <si>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</si>
  <si>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</si>
  <si>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</si>
  <si>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</si>
  <si>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</si>
  <si>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</si>
  <si>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</si>
  <si>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</si>
  <si>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</si>
  <si>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</si>
  <si>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</si>
  <si>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</si>
  <si>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</si>
  <si>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</si>
  <si>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</si>
  <si>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</si>
  <si>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</si>
  <si>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</si>
  <si>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</si>
  <si>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</si>
  <si>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</si>
  <si>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</si>
  <si>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</si>
  <si>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</si>
  <si>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</si>
  <si>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</si>
  <si>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</si>
  <si>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</si>
  <si>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</si>
  <si>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</si>
  <si>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</si>
  <si>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</si>
  <si>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</si>
  <si>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</si>
  <si>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</si>
  <si>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</si>
  <si>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</si>
  <si>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</si>
  <si>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</si>
  <si>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</si>
  <si>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</si>
  <si>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</si>
  <si>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</si>
  <si>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</si>
  <si>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</si>
  <si>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</si>
  <si>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</si>
  <si>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</si>
  <si>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</si>
  <si>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</si>
  <si>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</si>
  <si>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</si>
  <si>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</si>
  <si>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</si>
  <si>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</si>
  <si>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</si>
  <si>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</si>
  <si>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</si>
  <si>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</si>
  <si>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</si>
  <si>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</si>
  <si>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</si>
  <si>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</si>
  <si>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</si>
  <si>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</si>
  <si>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</si>
  <si>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</si>
  <si>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</si>
  <si>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</si>
  <si>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</si>
  <si>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</si>
  <si>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</si>
  <si>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</si>
  <si>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</si>
  <si>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</si>
  <si>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</si>
  <si>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</si>
  <si>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</si>
  <si>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</si>
  <si>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</si>
  <si>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</si>
  <si>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</si>
  <si>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</si>
  <si>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</si>
  <si>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</si>
  <si>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</si>
  <si>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</si>
  <si>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</si>
  <si>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</si>
  <si>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</si>
  <si>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</si>
  <si>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</si>
  <si>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</si>
  <si>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</si>
  <si>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</si>
  <si>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</si>
  <si>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</si>
  <si>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</si>
  <si>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</si>
  <si>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</si>
  <si>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</si>
  <si>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</si>
  <si>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</si>
  <si>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</si>
  <si>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</si>
  <si>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</si>
  <si>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</si>
  <si>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</si>
  <si>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</si>
  <si>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</si>
  <si>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</si>
  <si>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</si>
  <si>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</si>
  <si>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</si>
  <si>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</si>
  <si>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</si>
  <si>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</si>
  <si>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</si>
  <si>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</si>
  <si>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</si>
  <si>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</si>
  <si>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</si>
  <si>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</si>
  <si>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</si>
  <si>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</si>
  <si>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</si>
  <si>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</si>
  <si>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</si>
  <si>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</si>
  <si>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</si>
  <si>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</si>
  <si>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</si>
  <si>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</si>
  <si>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</si>
  <si>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</si>
  <si>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</si>
  <si>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</si>
  <si>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</si>
  <si>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</si>
  <si>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</si>
  <si>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</si>
  <si>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</si>
  <si>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</si>
  <si>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</si>
  <si>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</si>
  <si>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</si>
  <si>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</si>
  <si>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</si>
  <si>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</si>
  <si>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</si>
  <si>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</si>
  <si>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</si>
  <si>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</si>
  <si>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</si>
  <si>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</si>
  <si>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</si>
  <si>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</si>
  <si>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</si>
  <si>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</si>
  <si>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</si>
  <si>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</si>
  <si>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</si>
  <si>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</si>
  <si>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</si>
  <si>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</si>
  <si>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</si>
  <si>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</si>
  <si>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</si>
  <si>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</si>
  <si>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</si>
  <si>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</si>
  <si>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</si>
  <si>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</si>
  <si>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</si>
  <si>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</si>
  <si>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</si>
  <si>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</si>
  <si>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</si>
  <si>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</si>
  <si>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</si>
  <si>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</si>
  <si>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</si>
  <si>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</si>
  <si>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</si>
  <si>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</si>
  <si>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</si>
  <si>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</si>
  <si>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</si>
  <si>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</si>
  <si>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</si>
  <si>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</si>
  <si>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</si>
  <si>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</si>
  <si>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</si>
  <si>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</si>
  <si>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</si>
  <si>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</si>
  <si>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</si>
  <si>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</si>
  <si>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</si>
  <si>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</si>
  <si>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</si>
  <si>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</si>
  <si>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</si>
  <si>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</si>
  <si>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</si>
  <si>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</si>
  <si>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</si>
  <si>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</si>
  <si>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</si>
  <si>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</si>
  <si>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</si>
  <si>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</si>
  <si>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</si>
  <si>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</si>
  <si>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</si>
  <si>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</si>
  <si>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</si>
  <si>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</si>
  <si>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</si>
  <si>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</si>
  <si>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</si>
  <si>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</si>
  <si>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</si>
  <si>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</si>
  <si>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</si>
  <si>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</si>
  <si>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</si>
  <si>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</si>
  <si>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</si>
  <si>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</si>
  <si>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</si>
  <si>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</si>
  <si>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</si>
  <si>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</si>
  <si>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</si>
  <si>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</si>
  <si>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</si>
  <si>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</si>
  <si>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</si>
  <si>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</si>
  <si>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</si>
  <si>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</si>
  <si>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</si>
  <si>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</si>
  <si>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</si>
  <si>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</si>
  <si>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</si>
  <si>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</si>
  <si>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</si>
  <si>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</si>
  <si>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</si>
  <si>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</si>
  <si>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</si>
  <si>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</si>
  <si>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</si>
  <si>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</si>
  <si>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</si>
  <si>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</si>
  <si>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</si>
  <si>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</si>
  <si>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</si>
  <si>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</si>
  <si>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</si>
  <si>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</si>
  <si>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</si>
  <si>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</si>
  <si>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</si>
  <si>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</si>
  <si>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</si>
  <si>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</si>
  <si>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</si>
  <si>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</si>
  <si>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</si>
  <si>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</si>
  <si>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</si>
  <si>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</si>
  <si>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</si>
  <si>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</si>
  <si>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</si>
  <si>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</si>
  <si>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</si>
  <si>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</si>
  <si>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</si>
  <si>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</si>
  <si>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</si>
  <si>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</si>
  <si>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</si>
  <si>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</si>
  <si>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</si>
  <si>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</si>
  <si>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</si>
  <si>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</si>
  <si>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</si>
  <si>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</si>
  <si>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</si>
  <si>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</si>
  <si>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</si>
  <si>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</si>
  <si>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</si>
  <si>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</si>
  <si>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</si>
  <si>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</si>
  <si>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</si>
  <si>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</si>
  <si>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</si>
  <si>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</si>
  <si>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</si>
  <si>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</si>
  <si>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</si>
  <si>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</si>
  <si>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</si>
  <si>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</si>
  <si>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</si>
  <si>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</si>
  <si>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</si>
  <si>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</si>
  <si>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</si>
  <si>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</si>
  <si>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</si>
  <si>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</si>
  <si>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</si>
  <si>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</si>
  <si>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</si>
  <si>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</si>
  <si>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</si>
  <si>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</si>
  <si>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</si>
  <si>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</si>
  <si>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</si>
  <si>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</si>
  <si>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</si>
  <si>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</si>
  <si>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</si>
  <si>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</si>
  <si>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</si>
  <si>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</si>
  <si>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</si>
  <si>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</si>
  <si>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</si>
  <si>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</si>
  <si>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</si>
  <si>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</si>
  <si>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</si>
  <si>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</si>
  <si>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</si>
  <si>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</si>
  <si>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</si>
  <si>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</si>
  <si>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</si>
  <si>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</si>
  <si>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</si>
  <si>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</si>
  <si>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</si>
  <si>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</si>
  <si>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</si>
  <si>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</si>
  <si>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</si>
  <si>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</si>
  <si>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</si>
  <si>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</si>
  <si>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</si>
  <si>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</si>
  <si>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</si>
  <si>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</si>
  <si>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</si>
  <si>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</si>
  <si>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</si>
  <si>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</si>
  <si>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</si>
  <si>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</si>
  <si>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</si>
  <si>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</si>
  <si>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</si>
  <si>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</si>
  <si>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</si>
  <si>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</si>
  <si>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</si>
  <si>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</si>
  <si>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</si>
  <si>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</si>
  <si>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</si>
  <si>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</si>
  <si>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</si>
  <si>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</si>
  <si>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</si>
  <si>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</si>
  <si>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</si>
  <si>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</si>
  <si>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</si>
  <si>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</si>
  <si>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</si>
  <si>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</si>
  <si>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</si>
  <si>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</si>
  <si>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</si>
  <si>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</si>
  <si>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</si>
  <si>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</si>
  <si>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</si>
  <si>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</si>
  <si>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</si>
  <si>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</si>
  <si>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</si>
  <si>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</si>
  <si>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</si>
  <si>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</si>
  <si>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</si>
  <si>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</si>
  <si>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</si>
  <si>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</si>
  <si>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</si>
  <si>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</si>
  <si>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</si>
  <si>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</si>
  <si>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</si>
  <si>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</si>
  <si>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</si>
  <si>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</si>
  <si>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</si>
  <si>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</si>
  <si>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</si>
  <si>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</si>
  <si>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</si>
  <si>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</si>
  <si>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</si>
  <si>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</si>
  <si>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</si>
  <si>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</si>
  <si>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</si>
  <si>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</si>
  <si>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</si>
  <si>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</si>
  <si>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</si>
  <si>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</si>
  <si>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</si>
  <si>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</si>
  <si>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</si>
  <si>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</si>
  <si>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</si>
  <si>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</si>
  <si>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</si>
  <si>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</si>
  <si>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</si>
  <si>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</si>
  <si>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</si>
  <si>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</si>
  <si>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</si>
  <si>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</si>
  <si>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</si>
  <si>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</si>
  <si>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</si>
  <si>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</si>
  <si>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</si>
  <si>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</si>
  <si>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</si>
  <si>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</si>
  <si>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</si>
  <si>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</si>
  <si>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</si>
  <si>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</si>
  <si>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</si>
  <si>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</si>
  <si>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</si>
  <si>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</si>
  <si>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</si>
  <si>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</si>
  <si>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</si>
  <si>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</si>
  <si>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</si>
  <si>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</si>
  <si>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</si>
  <si>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</si>
  <si>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</si>
  <si>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</si>
  <si>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</si>
  <si>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</si>
  <si>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</si>
  <si>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</si>
  <si>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</si>
  <si>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</si>
  <si>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</si>
  <si>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</si>
  <si>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</si>
  <si>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</si>
  <si>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</si>
  <si>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</si>
  <si>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</si>
  <si>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</si>
  <si>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</si>
  <si>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</si>
  <si>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</si>
  <si>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</si>
  <si>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</si>
  <si>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</si>
  <si>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</si>
  <si>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</si>
  <si>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</si>
  <si>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</si>
  <si>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</si>
  <si>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</si>
  <si>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</si>
  <si>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</si>
  <si>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</si>
  <si>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</si>
  <si>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</si>
  <si>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</si>
  <si>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</si>
  <si>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</si>
  <si>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</si>
  <si>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</si>
  <si>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</si>
  <si>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</si>
  <si>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</si>
  <si>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</si>
  <si>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</si>
  <si>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</si>
  <si>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</si>
  <si>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</si>
  <si>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</si>
  <si>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</si>
  <si>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</si>
  <si>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</si>
  <si>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</si>
  <si>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</si>
  <si>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</si>
  <si>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</si>
  <si>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</si>
  <si>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</si>
  <si>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</si>
  <si>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</si>
  <si>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</si>
  <si>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</si>
  <si>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</si>
  <si>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</si>
  <si>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</si>
  <si>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</si>
  <si>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</si>
  <si>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</si>
  <si>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</si>
  <si>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</si>
  <si>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</si>
  <si>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</si>
  <si>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</si>
  <si>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</si>
  <si>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</si>
  <si>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</si>
  <si>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</si>
  <si>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</si>
  <si>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</si>
  <si>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</si>
  <si>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</si>
  <si>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</si>
  <si>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</si>
  <si>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</si>
  <si>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</si>
  <si>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</si>
  <si>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</si>
  <si>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</si>
  <si>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</si>
  <si>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</si>
  <si>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</si>
  <si>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</si>
  <si>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</si>
  <si>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</si>
  <si>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</si>
  <si>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</si>
  <si>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</si>
  <si>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</si>
  <si>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</si>
  <si>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</si>
  <si>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</si>
  <si>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</si>
  <si>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</si>
  <si>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</si>
  <si>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</si>
  <si>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</si>
  <si>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</si>
  <si>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</si>
  <si>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</si>
  <si>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</si>
  <si>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</si>
  <si>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</si>
  <si>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</si>
  <si>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</si>
  <si>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</si>
  <si>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</si>
  <si>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</si>
  <si>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</si>
  <si>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</si>
  <si>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</si>
  <si>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</si>
  <si>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</si>
  <si>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</si>
  <si>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</si>
  <si>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</si>
  <si>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</si>
  <si>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</si>
  <si>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</si>
  <si>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</si>
  <si>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</si>
  <si>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</si>
  <si>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</si>
  <si>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</si>
  <si>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</si>
  <si>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</si>
  <si>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</si>
  <si>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</si>
  <si>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</si>
  <si>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</si>
  <si>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</si>
  <si>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</si>
  <si>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</si>
  <si>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</si>
  <si>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</si>
  <si>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</si>
  <si>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</si>
  <si>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</si>
  <si>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</si>
  <si>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</si>
  <si>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</si>
  <si>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</si>
  <si>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</si>
  <si>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</si>
  <si>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</si>
  <si>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</si>
  <si>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</si>
  <si>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</si>
  <si>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</si>
  <si>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</si>
  <si>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</si>
  <si>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</si>
  <si>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</si>
  <si>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</si>
  <si>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</si>
  <si>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</si>
  <si>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</si>
  <si>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</si>
  <si>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</si>
  <si>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</si>
  <si>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</si>
  <si>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</si>
  <si>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</si>
  <si>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</si>
  <si>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</si>
  <si>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</si>
  <si>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</si>
  <si>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</si>
  <si>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</si>
  <si>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</si>
  <si>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</si>
  <si>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</si>
  <si>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</si>
  <si>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</si>
  <si>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</si>
  <si>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</si>
  <si>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</si>
  <si>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</si>
  <si>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</si>
  <si>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</si>
  <si>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</si>
  <si>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</si>
  <si>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</si>
  <si>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</si>
  <si>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</si>
  <si>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</si>
  <si>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</si>
  <si>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</si>
  <si>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</si>
  <si>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</si>
  <si>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</si>
  <si>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</si>
  <si>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</si>
  <si>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</si>
  <si>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</si>
  <si>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</si>
  <si>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</si>
  <si>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</si>
  <si>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</si>
  <si>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</si>
  <si>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</si>
  <si>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</si>
  <si>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</si>
  <si>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</si>
  <si>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</si>
  <si>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</si>
  <si>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</si>
  <si>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</si>
  <si>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</si>
  <si>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</si>
  <si>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</si>
  <si>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</si>
  <si>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</si>
  <si>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</si>
  <si>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</si>
  <si>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</si>
  <si>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</si>
  <si>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</si>
  <si>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</si>
  <si>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</si>
  <si>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</si>
  <si>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</si>
  <si>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</si>
  <si>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</si>
  <si>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</si>
  <si>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</si>
  <si>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</si>
  <si>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</si>
  <si>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</si>
  <si>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</si>
  <si>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</si>
  <si>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</si>
  <si>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</si>
  <si>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</si>
  <si>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</si>
  <si>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</si>
  <si>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</si>
  <si>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</si>
  <si>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</si>
  <si>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</si>
  <si>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</si>
  <si>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</si>
  <si>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</si>
  <si>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</si>
  <si>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</si>
  <si>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</si>
  <si>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</si>
  <si>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</si>
  <si>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</si>
  <si>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</si>
  <si>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</si>
  <si>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</si>
  <si>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</si>
  <si>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</si>
  <si>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</si>
  <si>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</si>
  <si>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</si>
  <si>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</si>
  <si>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</si>
  <si>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</si>
  <si>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</si>
  <si>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</si>
  <si>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</si>
  <si>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</si>
  <si>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</si>
  <si>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</si>
  <si>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</si>
  <si>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</si>
  <si>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</si>
  <si>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</si>
  <si>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</si>
  <si>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</si>
  <si>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</si>
  <si>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</si>
  <si>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</si>
  <si>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</si>
  <si>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</si>
  <si>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</si>
  <si>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</si>
  <si>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</si>
  <si>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</si>
  <si>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</si>
  <si>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</si>
  <si>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</si>
  <si>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</si>
  <si>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</si>
  <si>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</si>
  <si>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</si>
  <si>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</si>
  <si>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</si>
  <si>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</si>
  <si>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</si>
  <si>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</si>
  <si>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</si>
  <si>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</si>
  <si>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</si>
  <si>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</si>
  <si>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</si>
  <si>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</si>
  <si>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</si>
  <si>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</si>
  <si>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</si>
  <si>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</si>
  <si>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</si>
  <si>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</si>
  <si>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</si>
  <si>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</si>
  <si>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</si>
  <si>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</si>
  <si>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</si>
  <si>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</si>
  <si>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</si>
  <si>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</si>
  <si>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</si>
  <si>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</si>
  <si>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</si>
  <si>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</si>
  <si>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</si>
  <si>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</si>
  <si>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</si>
  <si>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</si>
  <si>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</si>
  <si>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</si>
  <si>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</si>
  <si>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</si>
  <si>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</si>
  <si>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</si>
  <si>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</si>
  <si>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</si>
  <si>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</si>
  <si>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</si>
  <si>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</si>
  <si>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</si>
  <si>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</si>
  <si>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</si>
  <si>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</si>
  <si>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</si>
  <si>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</si>
  <si>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</si>
  <si>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</si>
  <si>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</si>
  <si>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</si>
  <si>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</si>
  <si>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</si>
  <si>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</si>
  <si>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</si>
  <si>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</si>
  <si>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</si>
  <si>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</si>
  <si>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</si>
  <si>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</si>
  <si>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</si>
  <si>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</si>
  <si>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</si>
  <si>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</si>
  <si>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</si>
  <si>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</si>
  <si>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</si>
  <si>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</si>
  <si>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</si>
  <si>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</si>
  <si>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</si>
  <si>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</si>
  <si>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</si>
  <si>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</si>
  <si>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</si>
  <si>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</si>
  <si>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</si>
  <si>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</si>
  <si>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</si>
  <si>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</si>
  <si>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</si>
  <si>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</si>
  <si>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</si>
  <si>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</si>
  <si>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</si>
  <si>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</si>
  <si>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</si>
  <si>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</si>
  <si>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</si>
  <si>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</si>
  <si>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</si>
  <si>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</si>
  <si>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</si>
  <si>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</si>
  <si>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</si>
  <si>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</si>
  <si>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</si>
  <si>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</si>
  <si>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</si>
  <si>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</si>
  <si>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</si>
  <si>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</si>
  <si>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</si>
  <si>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</si>
  <si>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</si>
  <si>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</si>
  <si>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</si>
  <si>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</si>
  <si>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</si>
  <si>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</si>
  <si>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</si>
  <si>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</si>
  <si>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</si>
  <si>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</si>
  <si>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</si>
  <si>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</si>
  <si>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</si>
  <si>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</si>
  <si>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</si>
  <si>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</si>
  <si>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</si>
  <si>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</si>
  <si>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</si>
  <si>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</si>
  <si>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</si>
  <si>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</si>
  <si>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</si>
  <si>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</si>
  <si>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</si>
  <si>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</si>
  <si>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</si>
  <si>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</si>
  <si>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</si>
  <si>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</si>
  <si>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</si>
  <si>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</si>
  <si>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</si>
  <si>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</si>
  <si>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</si>
  <si>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</si>
  <si>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</si>
  <si>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</si>
  <si>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</si>
  <si>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</si>
  <si>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</si>
  <si>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</si>
  <si>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</si>
  <si>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</si>
  <si>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</si>
  <si>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</si>
  <si>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</si>
  <si>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</si>
  <si>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</si>
  <si>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</si>
  <si>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</si>
  <si>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</si>
  <si>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</si>
  <si>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</si>
  <si>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</si>
  <si>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</si>
  <si>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</si>
  <si>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</si>
  <si>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</si>
  <si>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</si>
  <si>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</si>
  <si>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</si>
  <si>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</si>
  <si>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</si>
  <si>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</si>
  <si>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</si>
  <si>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</si>
  <si>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</si>
  <si>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</si>
  <si>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</si>
  <si>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</si>
  <si>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</si>
  <si>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</si>
  <si>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</si>
  <si>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</si>
  <si>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</si>
  <si>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</si>
  <si>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</si>
  <si>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</si>
  <si>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</si>
  <si>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</si>
  <si>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</si>
  <si>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</si>
  <si>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</si>
  <si>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</si>
  <si>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</si>
  <si>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</si>
  <si>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</si>
  <si>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</si>
  <si>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</si>
  <si>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</si>
  <si>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</si>
  <si>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</si>
  <si>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</si>
  <si>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</si>
  <si>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</si>
  <si>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</si>
  <si>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</si>
  <si>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</si>
  <si>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</si>
  <si>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</si>
  <si>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</si>
  <si>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</si>
  <si>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</si>
  <si>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</si>
  <si>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</si>
  <si>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</si>
  <si>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</si>
  <si>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</si>
  <si>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</si>
  <si>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</si>
  <si>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</si>
  <si>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</si>
  <si>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</si>
  <si>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</si>
  <si>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</si>
  <si>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</si>
  <si>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</si>
  <si>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</si>
  <si>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</si>
  <si>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</si>
  <si>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</si>
  <si>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</si>
  <si>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</si>
  <si>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</si>
  <si>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</si>
  <si>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</si>
  <si>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</si>
  <si>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</si>
  <si>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</si>
  <si>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</si>
  <si>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</si>
  <si>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</si>
  <si>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</si>
  <si>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</si>
  <si>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</si>
  <si>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</si>
  <si>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</si>
  <si>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</si>
  <si>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</si>
  <si>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</si>
  <si>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</si>
  <si>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</si>
  <si>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</si>
  <si>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</si>
  <si>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</si>
  <si>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</si>
  <si>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</si>
  <si>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</si>
  <si>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</si>
  <si>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</si>
  <si>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</si>
  <si>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</si>
  <si>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</si>
  <si>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</si>
  <si>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</si>
  <si>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</si>
  <si>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</si>
  <si>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</si>
  <si>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</si>
  <si>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</si>
  <si>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</si>
  <si>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</si>
  <si>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</si>
  <si>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</si>
  <si>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</si>
  <si>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</si>
  <si>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</si>
  <si>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</si>
  <si>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</si>
  <si>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</si>
  <si>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</si>
  <si>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</si>
  <si>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</si>
  <si>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</si>
  <si>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</si>
  <si>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</si>
  <si>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</si>
  <si>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</si>
  <si>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</si>
  <si>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</si>
  <si>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</si>
  <si>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</si>
  <si>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</si>
  <si>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</si>
  <si>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</si>
  <si>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</si>
  <si>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</si>
  <si>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</si>
  <si>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</si>
  <si>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</si>
  <si>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</si>
  <si>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</si>
  <si>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</si>
  <si>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</si>
  <si>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</si>
  <si>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</si>
  <si>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</si>
  <si>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</si>
  <si>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</si>
  <si>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</si>
  <si>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</si>
  <si>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</si>
  <si>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</si>
  <si>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</si>
  <si>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</si>
  <si>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</si>
  <si>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</si>
  <si>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</si>
  <si>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</si>
  <si>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</si>
  <si>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</si>
  <si>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</si>
  <si>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</si>
  <si>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</si>
  <si>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</si>
  <si>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</si>
  <si>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</si>
  <si>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</si>
  <si>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</si>
  <si>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</si>
  <si>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</si>
  <si>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</si>
  <si>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</si>
  <si>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</si>
  <si>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</si>
  <si>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</si>
  <si>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</si>
  <si>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</si>
  <si>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</si>
  <si>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</si>
  <si>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</si>
  <si>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</si>
  <si>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</si>
  <si>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</si>
  <si>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</si>
  <si>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</si>
  <si>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</si>
  <si>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</si>
  <si>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</si>
  <si>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</si>
  <si>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</si>
  <si>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</si>
  <si>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</si>
  <si>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</si>
  <si>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</si>
  <si>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</si>
  <si>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</si>
  <si>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</si>
  <si>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</si>
  <si>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</si>
  <si>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</si>
  <si>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</si>
  <si>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</si>
  <si>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</si>
  <si>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</si>
  <si>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</si>
  <si>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</si>
  <si>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</si>
  <si>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</si>
  <si>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</si>
  <si>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</si>
  <si>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</si>
  <si>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</si>
  <si>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</si>
  <si>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</si>
  <si>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</si>
  <si>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</si>
  <si>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</si>
  <si>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</si>
  <si>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</si>
  <si>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</si>
  <si>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</si>
  <si>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</si>
  <si>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</si>
  <si>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</si>
  <si>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</si>
  <si>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</si>
  <si>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</si>
  <si>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</si>
  <si>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</si>
  <si>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</si>
  <si>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</si>
  <si>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</si>
  <si>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</si>
  <si>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</si>
  <si>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</si>
  <si>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</si>
  <si>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</si>
  <si>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</si>
  <si>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</si>
  <si>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</si>
  <si>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</si>
  <si>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</si>
  <si>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</si>
  <si>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</si>
  <si>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</si>
  <si>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</si>
  <si>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</si>
  <si>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</si>
  <si>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</si>
  <si>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</si>
  <si>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</si>
  <si>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</si>
  <si>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</si>
  <si>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</si>
  <si>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</si>
  <si>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</si>
  <si>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</si>
  <si>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</si>
  <si>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</si>
  <si>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</si>
  <si>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</si>
  <si>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</si>
  <si>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</si>
  <si>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</si>
  <si>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</si>
  <si>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</si>
  <si>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</si>
  <si>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</si>
  <si>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</si>
  <si>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</si>
  <si>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</si>
  <si>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</si>
  <si>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</si>
  <si>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</si>
  <si>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</si>
  <si>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</si>
  <si>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</si>
  <si>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</si>
  <si>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</si>
  <si>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</si>
  <si>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</si>
  <si>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</si>
  <si>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</si>
  <si>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</si>
  <si>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</si>
  <si>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</si>
  <si>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</si>
  <si>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</si>
  <si>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</si>
  <si>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</si>
  <si>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</si>
  <si>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</si>
  <si>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</si>
  <si>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</si>
  <si>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</si>
  <si>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</si>
  <si>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</si>
  <si>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</si>
  <si>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</si>
  <si>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</si>
  <si>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</si>
  <si>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</si>
  <si>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</si>
  <si>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</si>
  <si>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</si>
  <si>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</si>
  <si>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</si>
  <si>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</si>
  <si>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</si>
  <si>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</si>
  <si>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</si>
  <si>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</si>
  <si>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</si>
  <si>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</si>
  <si>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</si>
  <si>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</si>
  <si>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</si>
  <si>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</si>
  <si>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</si>
  <si>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</si>
  <si>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</si>
  <si>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</si>
  <si>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</si>
  <si>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</si>
  <si>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</si>
  <si>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</si>
  <si>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</si>
  <si>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</si>
  <si>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</si>
  <si>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</si>
  <si>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</si>
  <si>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</si>
  <si>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</si>
  <si>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</si>
  <si>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</si>
  <si>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</si>
  <si>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</si>
  <si>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</si>
  <si>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</si>
  <si>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</si>
  <si>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</si>
  <si>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</si>
  <si>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</si>
  <si>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</si>
  <si>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</si>
  <si>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</si>
  <si>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</si>
  <si>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</si>
  <si>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</si>
  <si>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</si>
  <si>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</si>
  <si>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</si>
  <si>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</si>
  <si>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</si>
  <si>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</si>
  <si>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</si>
  <si>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</si>
  <si>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</si>
  <si>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</si>
  <si>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</si>
  <si>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</si>
  <si>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</si>
  <si>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</si>
  <si>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</si>
  <si>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</si>
  <si>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</si>
  <si>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</si>
  <si>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</si>
  <si>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</si>
  <si>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</si>
  <si>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</si>
  <si>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</si>
  <si>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</si>
  <si>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</si>
  <si>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</si>
  <si>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</si>
  <si>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</si>
  <si>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</si>
  <si>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</si>
  <si>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</si>
  <si>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</si>
  <si>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</si>
  <si>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</si>
  <si>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</si>
  <si>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</si>
  <si>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</si>
  <si>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</si>
  <si>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</si>
  <si>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</si>
  <si>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</si>
  <si>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</si>
  <si>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</si>
  <si>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</si>
  <si>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</si>
  <si>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</si>
  <si>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</si>
  <si>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</si>
  <si>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</si>
  <si>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</si>
  <si>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</si>
  <si>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</si>
  <si>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</si>
  <si>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</si>
  <si>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</si>
  <si>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</si>
  <si>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</si>
  <si>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</si>
  <si>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</si>
  <si>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</si>
  <si>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</si>
  <si>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</si>
  <si>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</si>
  <si>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</si>
  <si>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</si>
  <si>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</si>
  <si>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</si>
  <si>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</si>
  <si>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</si>
  <si>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</si>
  <si>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</si>
  <si>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</si>
  <si>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</si>
  <si>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</si>
  <si>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</si>
  <si>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</si>
  <si>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</si>
  <si>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</si>
  <si>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</si>
  <si>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</si>
  <si>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</si>
  <si>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</si>
  <si>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</si>
  <si>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</si>
  <si>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</si>
  <si>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</si>
  <si>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</si>
  <si>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</si>
  <si>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</si>
  <si>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</si>
  <si>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</si>
  <si>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</si>
  <si>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</si>
  <si>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</si>
  <si>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</si>
  <si>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</si>
  <si>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</si>
  <si>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</si>
  <si>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</si>
  <si>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</si>
  <si>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</si>
  <si>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</si>
  <si>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</si>
  <si>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</si>
  <si>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</si>
  <si>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</si>
  <si>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</si>
  <si>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</si>
  <si>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</si>
  <si>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</si>
  <si>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</si>
  <si>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</si>
  <si>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</si>
  <si>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</si>
  <si>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</si>
  <si>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</si>
  <si>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</si>
  <si>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</si>
  <si>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</si>
  <si>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</si>
  <si>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</si>
  <si>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</si>
  <si>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</si>
  <si>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</si>
  <si>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</si>
  <si>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</si>
  <si>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</si>
  <si>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</si>
  <si>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</si>
  <si>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</si>
  <si>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</si>
  <si>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</si>
  <si>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</si>
  <si>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</si>
  <si>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</si>
  <si>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</si>
  <si>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</si>
  <si>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</si>
  <si>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</si>
  <si>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</si>
  <si>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</si>
  <si>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</si>
  <si>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</si>
  <si>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</si>
  <si>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</si>
  <si>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</si>
  <si>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</si>
  <si>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</si>
  <si>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</si>
  <si>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</si>
  <si>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</si>
  <si>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</si>
  <si>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</si>
  <si>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</si>
  <si>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</si>
  <si>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</si>
  <si>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</si>
  <si>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</si>
  <si>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</si>
  <si>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</si>
  <si>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</si>
  <si>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</si>
  <si>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</si>
  <si>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</si>
  <si>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</si>
  <si>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</si>
  <si>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</si>
  <si>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</si>
  <si>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</si>
  <si>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</si>
  <si>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</si>
  <si>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</si>
  <si>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</si>
  <si>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</si>
  <si>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</si>
  <si>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</si>
  <si>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</si>
  <si>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</si>
  <si>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</si>
  <si>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</si>
  <si>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</si>
  <si>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</si>
  <si>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</si>
  <si>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</si>
  <si>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</si>
  <si>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</si>
  <si>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</si>
  <si>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</si>
  <si>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</si>
  <si>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</si>
  <si>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</si>
  <si>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</si>
  <si>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</si>
  <si>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</si>
  <si>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</si>
  <si>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</si>
  <si>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</si>
  <si>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</si>
  <si>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</si>
  <si>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</si>
  <si>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</si>
  <si>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</si>
  <si>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</si>
  <si>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</si>
  <si>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</si>
  <si>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</si>
  <si>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</si>
  <si>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</si>
  <si>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</si>
  <si>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</si>
  <si>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</si>
  <si>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</si>
  <si>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</si>
  <si>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</si>
  <si>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</si>
  <si>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</si>
  <si>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</si>
  <si>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</si>
  <si>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</si>
  <si>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</si>
  <si>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</si>
  <si>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</si>
  <si>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</si>
  <si>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</si>
  <si>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</si>
  <si>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</si>
  <si>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</si>
  <si>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</si>
  <si>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</si>
  <si>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</si>
  <si>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</si>
  <si>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</si>
  <si>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</si>
  <si>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</si>
  <si>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</si>
  <si>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</si>
  <si>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</si>
  <si>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</si>
  <si>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</si>
  <si>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</si>
  <si>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</si>
  <si>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</si>
  <si>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</si>
  <si>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</si>
  <si>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</si>
  <si>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</si>
  <si>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</si>
  <si>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</si>
  <si>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</si>
  <si>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</si>
  <si>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</si>
  <si>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</si>
  <si>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</si>
  <si>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</si>
  <si>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</si>
  <si>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</si>
  <si>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</si>
  <si>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</si>
  <si>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</si>
  <si>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</si>
  <si>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</si>
  <si>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</si>
  <si>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</si>
  <si>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</si>
  <si>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</si>
  <si>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</si>
  <si>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</si>
  <si>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</si>
  <si>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</si>
  <si>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</si>
  <si>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</si>
  <si>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</si>
  <si>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</si>
  <si>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</si>
  <si>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</si>
  <si>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</si>
  <si>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</si>
  <si>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</si>
  <si>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</si>
  <si>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</si>
  <si>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</si>
  <si>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</si>
  <si>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</si>
  <si>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</si>
  <si>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</si>
  <si>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</si>
  <si>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</si>
  <si>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</si>
  <si>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</si>
  <si>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</si>
  <si>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</si>
  <si>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</si>
  <si>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</si>
  <si>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</si>
  <si>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</si>
  <si>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</si>
  <si>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</si>
  <si>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</si>
  <si>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</si>
  <si>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</si>
  <si>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</si>
  <si>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</si>
  <si>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</si>
  <si>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</si>
  <si>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</si>
  <si>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</si>
  <si>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</si>
  <si>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</si>
  <si>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</si>
  <si>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</si>
  <si>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</si>
  <si>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</si>
  <si>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</si>
  <si>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</si>
  <si>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</si>
  <si>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</si>
  <si>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</si>
  <si>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</si>
  <si>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</si>
  <si>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</si>
  <si>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</si>
  <si>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</si>
  <si>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</si>
  <si>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</si>
  <si>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</si>
  <si>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</si>
  <si>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</si>
  <si>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</si>
  <si>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</si>
  <si>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</si>
  <si>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</si>
  <si>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</si>
  <si>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</si>
  <si>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</si>
  <si>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</si>
  <si>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</si>
  <si>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</si>
  <si>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</si>
  <si>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</si>
  <si>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</si>
  <si>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</si>
  <si>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</si>
  <si>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</si>
  <si>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</si>
  <si>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</si>
  <si>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</si>
  <si>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</si>
  <si>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</si>
  <si>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</si>
  <si>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</si>
  <si>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</si>
  <si>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</si>
  <si>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</si>
  <si>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</si>
  <si>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</si>
  <si>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</si>
  <si>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</si>
  <si>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</si>
  <si>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</si>
  <si>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</si>
  <si>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</si>
  <si>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</si>
  <si>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</si>
  <si>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</si>
  <si>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</si>
  <si>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</si>
  <si>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</si>
  <si>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</si>
  <si>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</si>
  <si>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</si>
  <si>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</si>
  <si>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</si>
  <si>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</si>
  <si>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</si>
  <si>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</si>
  <si>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</si>
  <si>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</si>
  <si>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</si>
  <si>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</si>
  <si>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</si>
  <si>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</si>
  <si>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</si>
  <si>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</si>
  <si>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</si>
  <si>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</si>
  <si>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</si>
  <si>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</si>
  <si>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</si>
  <si>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</si>
  <si>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</si>
  <si>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</si>
  <si>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</si>
  <si>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</si>
  <si>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</si>
  <si>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</si>
  <si>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</si>
  <si>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</si>
  <si>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</si>
  <si>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</si>
  <si>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</si>
  <si>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</si>
  <si>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</si>
  <si>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</si>
  <si>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</si>
  <si>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</si>
  <si>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</si>
  <si>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</si>
  <si>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</si>
  <si>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</si>
  <si>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</si>
  <si>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</si>
  <si>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</si>
  <si>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</si>
  <si>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</si>
  <si>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</si>
  <si>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</si>
  <si>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</si>
  <si>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</si>
  <si>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</si>
  <si>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</si>
  <si>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</si>
  <si>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</si>
  <si>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</si>
  <si>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</si>
  <si>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</si>
  <si>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</si>
  <si>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</si>
  <si>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</si>
  <si>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</si>
  <si>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</si>
  <si>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</si>
  <si>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</si>
  <si>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</si>
  <si>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</si>
  <si>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</si>
  <si>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</si>
  <si>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</si>
  <si>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</si>
  <si>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</si>
  <si>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</si>
  <si>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</si>
  <si>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</si>
  <si>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</si>
  <si>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</si>
  <si>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</si>
  <si>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</si>
  <si>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</si>
  <si>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</si>
  <si>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</si>
  <si>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</si>
  <si>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</si>
  <si>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</si>
  <si>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</si>
  <si>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</si>
  <si>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</si>
  <si>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</si>
  <si>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</si>
  <si>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</si>
  <si>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</si>
  <si>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</si>
  <si>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</si>
  <si>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</si>
  <si>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</si>
  <si>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</si>
  <si>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</si>
  <si>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</si>
  <si>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</si>
  <si>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</si>
  <si>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</si>
  <si>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</si>
  <si>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</si>
  <si>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</si>
  <si>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</si>
  <si>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</si>
  <si>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</si>
  <si>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</si>
  <si>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</si>
  <si>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</si>
  <si>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</si>
  <si>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</si>
  <si>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</si>
  <si>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</si>
  <si>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</si>
  <si>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</si>
  <si>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</si>
  <si>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</si>
  <si>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</si>
  <si>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</si>
  <si>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</si>
  <si>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</si>
  <si>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</si>
  <si>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</si>
  <si>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</si>
  <si>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</si>
  <si>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</si>
  <si>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</si>
  <si>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</si>
  <si>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</si>
  <si>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</si>
  <si>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</si>
  <si>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</si>
  <si>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</si>
  <si>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</si>
  <si>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</si>
  <si>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</si>
  <si>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</si>
  <si>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</si>
  <si>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</si>
  <si>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</si>
  <si>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</si>
  <si>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</si>
  <si>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</si>
  <si>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</si>
  <si>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</si>
  <si>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</si>
  <si>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</si>
  <si>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</si>
  <si>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</si>
  <si>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</si>
  <si>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</si>
  <si>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</si>
  <si>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</si>
  <si>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</si>
  <si>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</si>
  <si>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</si>
  <si>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</si>
  <si>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</si>
  <si>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</si>
  <si>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</si>
  <si>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</si>
  <si>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</si>
  <si>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</si>
  <si>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</si>
  <si>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</si>
  <si>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</si>
  <si>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</si>
  <si>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</si>
  <si>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</si>
  <si>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</si>
  <si>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</si>
  <si>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</si>
  <si>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</si>
  <si>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</si>
  <si>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</si>
  <si>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</si>
  <si>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</si>
  <si>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</si>
  <si>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</si>
  <si>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</si>
  <si>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</si>
  <si>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</si>
  <si>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</si>
  <si>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</si>
  <si>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</si>
  <si>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</si>
  <si>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</si>
  <si>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</si>
  <si>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</si>
  <si>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</si>
  <si>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</si>
  <si>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</si>
  <si>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</si>
  <si>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</si>
  <si>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</si>
  <si>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</si>
  <si>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</si>
  <si>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</si>
  <si>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</si>
  <si>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</si>
  <si>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</si>
  <si>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</si>
  <si>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</si>
  <si>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</si>
  <si>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</si>
  <si>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</si>
  <si>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</si>
  <si>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</si>
  <si>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</si>
  <si>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</si>
  <si>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</si>
  <si>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</si>
  <si>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</si>
  <si>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</si>
  <si>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</si>
  <si>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</si>
  <si>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</si>
  <si>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</si>
  <si>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</si>
  <si>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</si>
  <si>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</si>
  <si>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</si>
  <si>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</si>
  <si>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</si>
  <si>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</si>
  <si>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</si>
  <si>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</si>
  <si>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</si>
  <si>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</si>
  <si>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</si>
  <si>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</si>
  <si>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</si>
  <si>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</si>
  <si>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</si>
  <si>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</si>
  <si>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</si>
  <si>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</si>
  <si>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</si>
  <si>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</si>
  <si>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</si>
  <si>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</si>
  <si>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</si>
  <si>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</si>
  <si>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</si>
  <si>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</si>
  <si>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</si>
  <si>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</si>
  <si>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</si>
  <si>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</si>
  <si>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</si>
  <si>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</si>
  <si>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</si>
  <si>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</si>
  <si>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</si>
  <si>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</si>
  <si>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</si>
  <si>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</si>
  <si>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</si>
  <si>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</si>
  <si>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</si>
  <si>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</si>
  <si>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</si>
  <si>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</si>
  <si>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</si>
  <si>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</si>
  <si>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</si>
  <si>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</si>
  <si>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</si>
  <si>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</si>
  <si>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</si>
  <si>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</si>
  <si>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</si>
  <si>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</si>
  <si>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</si>
  <si>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</si>
  <si>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</si>
  <si>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</si>
  <si>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</si>
  <si>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</si>
  <si>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</si>
  <si>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</si>
  <si>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</si>
  <si>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</si>
  <si>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</si>
  <si>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</si>
  <si>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</si>
  <si>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</si>
  <si>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</si>
  <si>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</si>
  <si>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</si>
  <si>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</si>
  <si>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</si>
  <si>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</si>
  <si>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</si>
  <si>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</si>
  <si>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</si>
  <si>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</si>
  <si>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</si>
  <si>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</si>
  <si>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</si>
  <si>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</si>
  <si>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</si>
  <si>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</si>
  <si>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</si>
  <si>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</si>
  <si>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</si>
  <si>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</si>
  <si>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</si>
  <si>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</si>
  <si>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</si>
  <si>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</si>
  <si>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</si>
  <si>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</si>
  <si>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</si>
  <si>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</si>
  <si>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</si>
  <si>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</si>
  <si>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</si>
  <si>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</si>
  <si>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</si>
  <si>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</si>
  <si>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</si>
  <si>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</si>
  <si>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</si>
  <si>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</si>
  <si>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</si>
  <si>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</si>
  <si>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</si>
  <si>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</si>
  <si>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</si>
  <si>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</si>
  <si>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</si>
  <si>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</si>
  <si>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</si>
  <si>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</si>
  <si>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</si>
  <si>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</si>
  <si>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</si>
  <si>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</si>
  <si>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</si>
  <si>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</si>
  <si>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</si>
  <si>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</si>
  <si>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</si>
  <si>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</si>
  <si>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</si>
  <si>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</si>
  <si>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</si>
  <si>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</si>
  <si>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</si>
  <si>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</si>
  <si>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</si>
  <si>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</si>
  <si>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</si>
  <si>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</si>
  <si>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</si>
  <si>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</si>
  <si>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</si>
  <si>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</si>
  <si>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</si>
  <si>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</si>
  <si>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</si>
  <si>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</si>
  <si>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</si>
  <si>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</si>
  <si>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</si>
  <si>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</si>
  <si>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</si>
  <si>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</si>
  <si>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</si>
  <si>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</si>
  <si>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</si>
  <si>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</si>
  <si>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</si>
  <si>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</si>
  <si>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</si>
  <si>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</si>
  <si>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</si>
  <si>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</si>
  <si>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</si>
  <si>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</si>
  <si>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</si>
  <si>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</si>
  <si>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</si>
  <si>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</si>
  <si>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</si>
  <si>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</si>
  <si>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</si>
  <si>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</si>
  <si>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</si>
  <si>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</si>
  <si>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</si>
  <si>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</si>
  <si>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</si>
  <si>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</si>
  <si>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</si>
  <si>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</si>
  <si>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</si>
  <si>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</si>
  <si>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</si>
  <si>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</si>
  <si>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</si>
  <si>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</si>
  <si>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</si>
  <si>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</si>
  <si>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</si>
  <si>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</si>
  <si>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</si>
  <si>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</si>
  <si>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</si>
  <si>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</si>
  <si>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</si>
  <si>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</si>
  <si>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</si>
  <si>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</si>
  <si>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</si>
  <si>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</si>
  <si>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</si>
  <si>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</si>
  <si>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</si>
  <si>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</si>
  <si>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</si>
  <si>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</si>
  <si>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</si>
  <si>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</si>
  <si>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</si>
  <si>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</si>
  <si>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</si>
  <si>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</si>
  <si>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</si>
  <si>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</si>
  <si>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</si>
  <si>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</si>
  <si>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</si>
  <si>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</si>
  <si>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</si>
  <si>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</si>
  <si>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</si>
  <si>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</si>
  <si>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</si>
  <si>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</si>
  <si>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</si>
  <si>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</si>
  <si>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</si>
  <si>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</si>
  <si>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</si>
  <si>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</si>
  <si>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</si>
  <si>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</si>
  <si>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</si>
  <si>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</si>
  <si>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</si>
  <si>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</si>
  <si>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</si>
  <si>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</si>
  <si>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</si>
  <si>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</si>
  <si>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</si>
  <si>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</si>
  <si>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</si>
  <si>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</si>
  <si>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</si>
  <si>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</si>
  <si>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</si>
  <si>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</si>
  <si>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</si>
  <si>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</si>
  <si>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</si>
  <si>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</si>
  <si>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</si>
  <si>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</si>
  <si>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</si>
  <si>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</si>
  <si>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</si>
  <si>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</si>
  <si>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</si>
  <si>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</si>
  <si>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</si>
  <si>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</si>
  <si>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</si>
  <si>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</si>
  <si>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</si>
  <si>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</si>
  <si>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</si>
  <si>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</si>
  <si>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</si>
  <si>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</si>
  <si>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</si>
  <si>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</si>
  <si>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</si>
  <si>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</si>
  <si>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</si>
  <si>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</si>
  <si>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</si>
  <si>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</si>
  <si>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</si>
  <si>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</si>
  <si>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</si>
  <si>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</si>
  <si>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</si>
  <si>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</si>
  <si>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</si>
  <si>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</si>
  <si>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</si>
  <si>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</si>
  <si>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</si>
  <si>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</si>
  <si>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</si>
  <si>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</si>
  <si>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</si>
  <si>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</si>
  <si>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</si>
  <si>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</si>
  <si>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</si>
  <si>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</si>
  <si>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</si>
  <si>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</si>
  <si>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</si>
  <si>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</si>
  <si>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</si>
  <si>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</si>
  <si>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</si>
  <si>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</si>
  <si>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</si>
  <si>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</si>
  <si>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</si>
  <si>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</si>
  <si>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</si>
  <si>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</si>
  <si>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</si>
  <si>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</si>
  <si>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</si>
  <si>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</si>
  <si>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</si>
  <si>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</si>
  <si>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</si>
  <si>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</si>
  <si>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</si>
  <si>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</si>
  <si>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</si>
  <si>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</si>
  <si>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</si>
  <si>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</si>
  <si>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</si>
  <si>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</si>
  <si>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</si>
  <si>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</si>
  <si>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</si>
  <si>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</si>
  <si>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</si>
  <si>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</si>
  <si>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</si>
  <si>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</si>
  <si>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</si>
  <si>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</si>
  <si>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</si>
  <si>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</si>
  <si>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</si>
  <si>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</si>
  <si>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</si>
  <si>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</si>
  <si>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</si>
  <si>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</si>
  <si>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</si>
  <si>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</si>
  <si>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</si>
  <si>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</si>
  <si>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</si>
  <si>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</si>
  <si>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</si>
  <si>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</si>
  <si>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</si>
  <si>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</si>
  <si>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</si>
  <si>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</si>
  <si>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</si>
  <si>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</si>
  <si>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</si>
  <si>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</si>
  <si>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</si>
  <si>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</si>
  <si>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</si>
  <si>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</si>
  <si>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</si>
  <si>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</si>
  <si>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</si>
  <si>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</si>
  <si>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</si>
  <si>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</si>
  <si>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</si>
  <si>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</si>
  <si>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</si>
  <si>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</si>
  <si>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</si>
  <si>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</si>
  <si>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</si>
  <si>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</si>
  <si>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</si>
  <si>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</si>
  <si>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</si>
  <si>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</si>
  <si>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</si>
  <si>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</si>
  <si>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</si>
  <si>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</si>
  <si>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</si>
  <si>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</si>
  <si>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</si>
  <si>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</si>
  <si>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</si>
  <si>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</si>
  <si>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</si>
  <si>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</si>
  <si>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</si>
  <si>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</si>
  <si>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</si>
  <si>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</si>
  <si>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</si>
  <si>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</si>
  <si>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</si>
  <si>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</si>
  <si>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</si>
  <si>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</si>
  <si>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</si>
  <si>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</si>
  <si>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</si>
  <si>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</si>
  <si>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</si>
  <si>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</si>
  <si>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</si>
  <si>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</si>
  <si>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</si>
  <si>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</si>
  <si>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</si>
  <si>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</si>
  <si>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</si>
  <si>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</si>
  <si>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</si>
  <si>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</si>
  <si>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</si>
  <si>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</si>
  <si>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</si>
  <si>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</si>
  <si>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</si>
  <si>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</si>
  <si>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</si>
  <si>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</si>
  <si>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</si>
  <si>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</si>
  <si>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</si>
  <si>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</si>
  <si>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</si>
  <si>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</si>
  <si>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</si>
  <si>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</si>
  <si>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</si>
  <si>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</si>
  <si>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</si>
  <si>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</si>
  <si>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</si>
  <si>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</si>
  <si>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</si>
  <si>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</si>
  <si>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</si>
  <si>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</si>
  <si>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</si>
  <si>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</si>
  <si>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</si>
  <si>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</si>
  <si>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</si>
  <si>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</si>
  <si>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</si>
  <si>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</si>
  <si>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</si>
  <si>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</si>
  <si>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</si>
  <si>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</si>
  <si>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</si>
  <si>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</si>
  <si>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</si>
  <si>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</si>
  <si>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</si>
  <si>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</si>
  <si>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</si>
  <si>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</si>
  <si>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</si>
  <si>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</si>
  <si>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</si>
  <si>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</si>
  <si>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</si>
  <si>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</si>
  <si>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</si>
  <si>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</si>
  <si>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</si>
  <si>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</si>
  <si>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</si>
  <si>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</si>
  <si>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</si>
  <si>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</si>
  <si>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</si>
  <si>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</si>
  <si>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</si>
  <si>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</si>
  <si>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</si>
  <si>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</si>
  <si>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</si>
  <si>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</si>
  <si>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</si>
  <si>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</si>
  <si>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</si>
  <si>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</si>
  <si>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</si>
  <si>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</si>
  <si>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</si>
  <si>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</si>
  <si>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</si>
  <si>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</si>
  <si>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</si>
  <si>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</si>
  <si>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</si>
  <si>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</si>
  <si>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</si>
  <si>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</si>
  <si>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</si>
  <si>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</si>
  <si>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</si>
  <si>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</si>
  <si>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</si>
  <si>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</si>
  <si>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</si>
  <si>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</si>
  <si>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</si>
  <si>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</si>
  <si>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</si>
  <si>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</si>
  <si>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</si>
  <si>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</si>
  <si>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</si>
  <si>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</si>
  <si>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</si>
  <si>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</si>
  <si>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</si>
  <si>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</si>
  <si>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</si>
  <si>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</si>
  <si>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</si>
  <si>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</si>
  <si>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</si>
  <si>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</si>
  <si>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</si>
  <si>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</si>
  <si>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</si>
  <si>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</si>
  <si>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</si>
  <si>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</si>
  <si>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</si>
  <si>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</si>
  <si>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</si>
  <si>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</si>
  <si>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</si>
  <si>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</si>
  <si>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</si>
  <si>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</si>
  <si>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</si>
  <si>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</si>
  <si>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</si>
  <si>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</si>
  <si>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</si>
  <si>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</si>
  <si>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</si>
  <si>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</si>
  <si>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</si>
  <si>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</si>
  <si>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</si>
  <si>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</si>
  <si>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</si>
  <si>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</si>
  <si>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</si>
  <si>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</si>
  <si>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</si>
  <si>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</si>
  <si>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</si>
  <si>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</si>
  <si>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</si>
  <si>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</si>
  <si>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</si>
  <si>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</si>
  <si>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</si>
  <si>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</si>
  <si>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</si>
  <si>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</si>
  <si>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</si>
  <si>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</si>
  <si>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</si>
  <si>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</si>
  <si>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</si>
  <si>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</si>
  <si>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</si>
  <si>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</si>
  <si>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</si>
  <si>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</si>
  <si>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</si>
  <si>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</si>
  <si>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</si>
  <si>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</si>
  <si>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</si>
  <si>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</si>
  <si>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</si>
  <si>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</si>
  <si>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</si>
  <si>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</si>
  <si>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</si>
  <si>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</si>
  <si>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</si>
  <si>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</si>
  <si>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</si>
  <si>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</si>
  <si>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</si>
  <si>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</si>
  <si>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</si>
  <si>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</si>
  <si>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</si>
  <si>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</si>
  <si>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</si>
  <si>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</si>
  <si>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</si>
  <si>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</si>
  <si>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</si>
  <si>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</si>
  <si>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</si>
  <si>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</si>
  <si>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</si>
  <si>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</si>
  <si>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</si>
  <si>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</si>
  <si>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</si>
  <si>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</si>
  <si>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</si>
  <si>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</si>
  <si>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</si>
  <si>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</si>
  <si>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</si>
  <si>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</si>
  <si>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</si>
  <si>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</si>
  <si>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</si>
  <si>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</si>
  <si>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</si>
  <si>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</si>
  <si>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</si>
  <si>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</si>
  <si>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</si>
  <si>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</si>
  <si>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</si>
  <si>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</si>
  <si>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</si>
  <si>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</si>
  <si>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</si>
  <si>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</si>
  <si>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</si>
  <si>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</si>
  <si>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</si>
  <si>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</si>
  <si>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</si>
  <si>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</si>
  <si>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</si>
  <si>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</si>
  <si>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</si>
  <si>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</si>
  <si>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</si>
  <si>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</si>
  <si>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</si>
  <si>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</si>
  <si>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</si>
  <si>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</si>
  <si>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</si>
  <si>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</si>
  <si>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</si>
  <si>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</si>
  <si>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</si>
  <si>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</si>
  <si>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</si>
  <si>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</si>
  <si>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</si>
  <si>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</si>
  <si>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</si>
  <si>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</si>
  <si>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</si>
  <si>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</si>
  <si>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</si>
  <si>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</si>
  <si>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</si>
  <si>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</si>
  <si>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</si>
  <si>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</si>
  <si>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</si>
  <si>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</si>
  <si>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</si>
  <si>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</si>
  <si>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</si>
  <si>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</si>
  <si>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</si>
  <si>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</si>
  <si>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</si>
  <si>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</si>
  <si>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</si>
  <si>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</si>
  <si>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</si>
  <si>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</si>
  <si>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</si>
  <si>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</si>
  <si>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</si>
  <si>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</si>
  <si>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</si>
  <si>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</si>
  <si>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</si>
  <si>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</si>
  <si>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</si>
  <si>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</si>
  <si>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</si>
  <si>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</si>
  <si>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</si>
  <si>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</si>
  <si>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</si>
  <si>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</si>
  <si>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</si>
  <si>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</si>
  <si>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</si>
  <si>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</si>
  <si>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</si>
  <si>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</si>
  <si>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</si>
  <si>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</si>
  <si>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</si>
  <si>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</si>
  <si>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</si>
  <si>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</si>
  <si>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</si>
  <si>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</si>
  <si>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</si>
  <si>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</si>
  <si>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</si>
  <si>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</si>
  <si>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</si>
  <si>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</si>
  <si>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</si>
  <si>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</si>
  <si>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</si>
  <si>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</si>
  <si>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</si>
  <si>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</si>
  <si>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</si>
  <si>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</si>
  <si>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</si>
  <si>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</si>
  <si>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</si>
  <si>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</si>
  <si>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</si>
  <si>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</si>
  <si>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</si>
  <si>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</si>
  <si>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</si>
  <si>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</si>
  <si>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</si>
  <si>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</si>
  <si>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</si>
  <si>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</si>
  <si>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</si>
  <si>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</si>
  <si>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</si>
  <si>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</si>
  <si>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</si>
  <si>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</si>
  <si>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</si>
  <si>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</si>
  <si>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</si>
  <si>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</si>
  <si>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</si>
  <si>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</si>
  <si>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</si>
  <si>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</si>
  <si>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</si>
  <si>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</si>
  <si>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</si>
  <si>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</si>
  <si>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</si>
  <si>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</si>
  <si>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</si>
  <si>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</si>
  <si>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</si>
  <si>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</si>
  <si>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</si>
  <si>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</si>
  <si>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</si>
  <si>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</si>
  <si>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</si>
  <si>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</si>
  <si>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</si>
  <si>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</si>
  <si>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</si>
  <si>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</si>
  <si>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</si>
  <si>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</si>
  <si>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</si>
  <si>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</si>
  <si>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</si>
  <si>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</si>
  <si>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</si>
  <si>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</si>
  <si>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</si>
  <si>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</si>
  <si>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</si>
  <si>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</si>
  <si>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</si>
  <si>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</si>
  <si>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</si>
  <si>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</si>
  <si>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</si>
  <si>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</si>
  <si>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</si>
  <si>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</si>
  <si>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</si>
  <si>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</si>
  <si>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</si>
  <si>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</si>
  <si>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</si>
  <si>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</si>
  <si>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</si>
  <si>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</si>
  <si>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</si>
  <si>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</si>
  <si>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</si>
  <si>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</si>
  <si>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</si>
  <si>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</si>
  <si>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</si>
  <si>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</si>
  <si>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</si>
  <si>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</si>
  <si>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</si>
  <si>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</si>
  <si>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</si>
  <si>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</si>
  <si>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</si>
  <si>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</si>
  <si>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</si>
  <si>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</si>
  <si>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</si>
  <si>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</si>
  <si>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</si>
  <si>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</si>
  <si>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</si>
  <si>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</si>
  <si>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</si>
  <si>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</si>
  <si>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</si>
  <si>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</si>
  <si>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</si>
  <si>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</si>
  <si>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</si>
  <si>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</si>
  <si>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</si>
  <si>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</si>
  <si>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</si>
  <si>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</si>
  <si>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</si>
  <si>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</si>
  <si>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</si>
  <si>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</si>
  <si>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</si>
  <si>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</si>
  <si>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</si>
  <si>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</si>
  <si>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</si>
  <si>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</si>
  <si>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</si>
  <si>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</si>
  <si>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</si>
  <si>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</si>
  <si>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</si>
  <si>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</si>
  <si>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</si>
  <si>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</si>
  <si>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</si>
  <si>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</si>
  <si>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</si>
  <si>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</si>
  <si>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</si>
  <si>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</si>
  <si>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</si>
  <si>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</si>
  <si>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</si>
  <si>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</si>
  <si>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</si>
  <si>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</si>
  <si>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</si>
  <si>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</si>
  <si>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</si>
  <si>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</si>
  <si>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</si>
  <si>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</si>
  <si>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</si>
  <si>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</si>
  <si>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</si>
  <si>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</si>
  <si>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</si>
  <si>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</si>
  <si>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</si>
  <si>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</si>
  <si>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</si>
  <si>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</si>
  <si>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</si>
  <si>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</si>
  <si>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</si>
  <si>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</si>
  <si>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</si>
  <si>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</si>
  <si>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</si>
  <si>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</si>
  <si>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</si>
  <si>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</si>
  <si>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</si>
  <si>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</si>
  <si>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</si>
  <si>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</si>
  <si>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</si>
  <si>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</si>
  <si>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</si>
  <si>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</si>
  <si>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</si>
  <si>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</si>
  <si>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</si>
  <si>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</si>
  <si>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</si>
  <si>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</si>
  <si>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</si>
  <si>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</si>
  <si>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</si>
  <si>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</si>
  <si>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</si>
  <si>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</si>
  <si>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</si>
  <si>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</si>
  <si>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</si>
  <si>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</si>
  <si>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</si>
  <si>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</si>
  <si>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</si>
  <si>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</si>
  <si>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</si>
  <si>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</si>
  <si>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</si>
  <si>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</si>
  <si>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</si>
  <si>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</si>
  <si>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</si>
  <si>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</si>
  <si>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</si>
  <si>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</si>
  <si>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</si>
  <si>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</si>
  <si>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</si>
  <si>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</si>
  <si>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</si>
  <si>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</si>
  <si>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</si>
  <si>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</si>
  <si>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</si>
  <si>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</si>
  <si>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</si>
  <si>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</si>
  <si>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</si>
  <si>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</si>
  <si>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</si>
  <si>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</si>
  <si>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</si>
  <si>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</si>
  <si>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</si>
  <si>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</si>
  <si>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</si>
  <si>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</si>
  <si>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</si>
  <si>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</si>
  <si>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</si>
  <si>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</si>
  <si>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</si>
  <si>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</si>
  <si>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</si>
  <si>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</si>
  <si>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</si>
  <si>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</si>
  <si>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</si>
  <si>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</si>
  <si>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</si>
  <si>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</si>
  <si>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</si>
  <si>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</si>
  <si>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</si>
  <si>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</si>
  <si>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</si>
  <si>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</si>
  <si>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</si>
  <si>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</si>
  <si>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</si>
  <si>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</si>
  <si>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</si>
  <si>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</si>
  <si>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</si>
  <si>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</si>
  <si>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</si>
  <si>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</si>
  <si>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</si>
  <si>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</si>
  <si>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</si>
  <si>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</si>
  <si>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</si>
  <si>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</si>
  <si>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</si>
  <si>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</si>
  <si>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</si>
  <si>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</si>
  <si>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</si>
  <si>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</si>
  <si>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</si>
  <si>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</si>
  <si>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</si>
  <si>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</si>
  <si>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</si>
  <si>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</si>
  <si>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</si>
  <si>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</si>
  <si>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</si>
  <si>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</si>
  <si>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</si>
  <si>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</si>
  <si>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</si>
  <si>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</si>
  <si>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</si>
  <si>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</si>
  <si>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</si>
  <si>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</si>
  <si>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</si>
  <si>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</si>
  <si>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</si>
  <si>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</si>
  <si>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</si>
  <si>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</si>
  <si>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</si>
  <si>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</si>
  <si>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</si>
  <si>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</si>
  <si>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</si>
  <si>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</si>
  <si>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</si>
  <si>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</si>
  <si>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</si>
  <si>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</si>
  <si>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</si>
  <si>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</si>
  <si>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</si>
  <si>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</si>
  <si>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</si>
  <si>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</si>
  <si>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</si>
  <si>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</si>
  <si>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</si>
  <si>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</si>
  <si>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</si>
  <si>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</si>
  <si>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</si>
  <si>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</si>
  <si>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</si>
  <si>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</si>
  <si>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</si>
  <si>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</si>
  <si>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</si>
  <si>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</si>
  <si>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</si>
  <si>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</si>
  <si>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</si>
  <si>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</si>
  <si>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</si>
  <si>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</si>
  <si>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</si>
  <si>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</si>
  <si>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</si>
  <si>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</si>
  <si>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</si>
  <si>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</si>
  <si>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</si>
  <si>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</si>
  <si>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</si>
  <si>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</si>
  <si>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</si>
  <si>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</si>
  <si>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</si>
  <si>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</si>
  <si>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</si>
  <si>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</si>
  <si>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</si>
  <si>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</si>
  <si>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</si>
  <si>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</si>
  <si>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</si>
  <si>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</si>
  <si>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</si>
  <si>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</si>
  <si>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</si>
  <si>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</si>
  <si>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</si>
  <si>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</si>
  <si>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</si>
  <si>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</si>
  <si>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</si>
  <si>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</si>
  <si>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</si>
  <si>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</si>
  <si>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</si>
  <si>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</si>
  <si>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</si>
  <si>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 xml:space="preserve">The RMI standard permits mineral concentrates to be responsibly sourced from the Democratic Republic of the Congo (DRC) and surrounding covered areas. Nathan Trotter’s policy aligns with the Dodd-Frank Act and the corresponding RMI-approved smelter list; therefore, tin may be sourced from RMI-approved smelters that process concentrates originating from the DRC. These approved smelters include MSC, Thaisarco, and MMR. </t>
  </si>
  <si>
    <t>The RMI allows for approved concentrates to be responsibly sourced from CAHRA's, including the DRC.  The RMI standard permits mineral concentrates to be responsibly sourced from the Democratic Republic of the Congo (DRC) and surrounding covered areas . Nathan Trotter’s policy aligns with the Dodd-Frank Act and the corresponding RMI-approved smelter list; therefore, tin may be sourced from RMI-approved smelters that process concentrates originating from the DRC. These approved smelters include MSC, Thaisarco, and MMR.</t>
  </si>
  <si>
    <t>100%</t>
  </si>
  <si>
    <t>NT does not use the CMRT form for data collecrtion as it is largely not applicable for use directly with smelters.  Instead, NT uses our own resources to gather due diligence information.</t>
  </si>
  <si>
    <t>Qualitek Internatinal, Inc.</t>
  </si>
  <si>
    <t xml:space="preserve">Manufactruer of tin-containing solder paste, bar and wire for electronics industry </t>
  </si>
  <si>
    <t>050677772</t>
  </si>
  <si>
    <t>DUNS</t>
  </si>
  <si>
    <t>315 Fairbank Street, Addison, Illinois 60101</t>
  </si>
  <si>
    <t>Dinesh Amin</t>
  </si>
  <si>
    <t>dinesh@qualitek.com</t>
  </si>
  <si>
    <t>630-628-8083 ext 105</t>
  </si>
  <si>
    <t>www.qualitek.com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</si>
</sst>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inesh@qualite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qualite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60" sqref="B60"/>
    </sheetView>
  </sheetViews>
  <sheetFormatPr defaultColWidth="9" defaultRowHeight="13"/>
  <cols>
    <col min="1" max="1" width="0.88671875" customWidth="1"/>
    <col min="2" max="2" width="8" customWidth="1"/>
    <col min="3" max="3" width="8.6640625" customWidth="1"/>
    <col min="4" max="4" width="13" style="164" customWidth="1"/>
    <col min="5" max="5" width="42.33203125" customWidth="1"/>
    <col min="6" max="6" width="53.33203125" customWidth="1"/>
    <col min="7" max="7" width="0.88671875" customWidth="1"/>
  </cols>
  <sheetData>
    <row r="1" spans="1:7" ht="13.7" thickTop="1">
      <c r="A1" s="6"/>
      <c r="B1" s="7"/>
      <c r="C1" s="7"/>
      <c r="D1" s="158"/>
      <c r="E1" s="7"/>
      <c r="F1" s="7"/>
      <c r="G1" s="8"/>
    </row>
    <row r="2" spans="1:7">
      <c r="A2" s="361"/>
      <c r="B2" s="4" t="s">
        <v>807</v>
      </c>
      <c r="C2" s="2"/>
      <c r="D2" s="159"/>
      <c r="E2" s="2"/>
      <c r="F2" s="2"/>
      <c r="G2" s="24"/>
    </row>
    <row r="3" spans="1:7">
      <c r="A3" s="361"/>
      <c r="B3" s="2" t="s">
        <v>800</v>
      </c>
      <c r="C3" s="4"/>
      <c r="D3" s="160"/>
      <c r="E3" s="2"/>
      <c r="F3" s="4"/>
      <c r="G3" s="24"/>
    </row>
    <row r="4" spans="1:7" ht="15.85">
      <c r="A4" s="361"/>
      <c r="B4" s="27" t="s">
        <v>809</v>
      </c>
      <c r="C4" s="5"/>
      <c r="D4" s="161"/>
      <c r="E4" s="2"/>
      <c r="F4" s="5"/>
      <c r="G4" s="24"/>
    </row>
    <row r="5" spans="1:7">
      <c r="A5" s="361"/>
      <c r="B5" s="26" t="s">
        <v>998</v>
      </c>
      <c r="C5" s="3"/>
      <c r="D5" s="162"/>
      <c r="E5" s="2"/>
      <c r="F5" s="3"/>
      <c r="G5" s="24"/>
    </row>
    <row r="6" spans="1:7">
      <c r="A6" s="361"/>
      <c r="B6" s="2"/>
      <c r="C6" s="2"/>
      <c r="D6" s="159"/>
      <c r="E6" s="2"/>
      <c r="F6" s="2"/>
      <c r="G6" s="24"/>
    </row>
    <row r="7" spans="1:7">
      <c r="A7" s="361"/>
      <c r="B7" s="2"/>
      <c r="C7" s="2"/>
      <c r="D7" s="159"/>
      <c r="E7" s="2"/>
      <c r="F7" s="2"/>
      <c r="G7" s="24"/>
    </row>
    <row r="8" spans="1:7">
      <c r="A8" s="361"/>
      <c r="B8" s="2"/>
      <c r="C8" s="2"/>
      <c r="D8" s="159"/>
      <c r="E8" s="2"/>
      <c r="F8" s="2"/>
      <c r="G8" s="24"/>
    </row>
    <row r="9" spans="1:7">
      <c r="A9" s="361"/>
      <c r="B9" s="364" t="s">
        <v>810</v>
      </c>
      <c r="C9" s="364"/>
      <c r="D9" s="364"/>
      <c r="E9" s="364"/>
      <c r="F9" s="364"/>
      <c r="G9" s="24"/>
    </row>
    <row r="10" spans="1:7" ht="27" customHeight="1">
      <c r="A10" s="361"/>
      <c r="B10" s="365" t="s">
        <v>423</v>
      </c>
      <c r="C10" s="365"/>
      <c r="D10" s="365"/>
      <c r="E10" s="365"/>
      <c r="F10" s="365"/>
      <c r="G10" s="24"/>
    </row>
    <row r="11" spans="1:7" ht="27" customHeight="1">
      <c r="A11" s="361"/>
      <c r="B11" s="366"/>
      <c r="C11" s="366"/>
      <c r="D11" s="366"/>
      <c r="E11" s="366"/>
      <c r="F11" s="366"/>
      <c r="G11" s="24"/>
    </row>
    <row r="12" spans="1:7">
      <c r="A12" s="361"/>
      <c r="B12" s="28" t="s">
        <v>808</v>
      </c>
      <c r="C12" s="29" t="s">
        <v>811</v>
      </c>
      <c r="D12" s="163" t="s">
        <v>812</v>
      </c>
      <c r="E12" s="29" t="s">
        <v>593</v>
      </c>
      <c r="F12" s="29" t="s">
        <v>594</v>
      </c>
      <c r="G12" s="24"/>
    </row>
    <row r="13" spans="1:7" ht="36.75">
      <c r="A13" s="361"/>
      <c r="B13" s="275">
        <v>1</v>
      </c>
      <c r="C13" s="276" t="s">
        <v>1046</v>
      </c>
      <c r="D13" s="277" t="s">
        <v>836</v>
      </c>
      <c r="E13" s="278" t="s">
        <v>813</v>
      </c>
      <c r="F13" s="278"/>
      <c r="G13" s="24"/>
    </row>
    <row r="14" spans="1:7" ht="49">
      <c r="A14" s="361"/>
      <c r="B14" s="275">
        <v>2</v>
      </c>
      <c r="C14" s="276" t="s">
        <v>1046</v>
      </c>
      <c r="D14" s="277" t="s">
        <v>983</v>
      </c>
      <c r="E14" s="278" t="s">
        <v>513</v>
      </c>
      <c r="F14" s="278" t="s">
        <v>514</v>
      </c>
      <c r="G14" s="24"/>
    </row>
    <row r="15" spans="1:7" ht="89.1" customHeight="1">
      <c r="A15" s="361"/>
      <c r="B15" s="367">
        <v>2.0099999999999998</v>
      </c>
      <c r="C15" s="358" t="s">
        <v>1046</v>
      </c>
      <c r="D15" s="370" t="s">
        <v>2150</v>
      </c>
      <c r="E15" s="279" t="s">
        <v>595</v>
      </c>
      <c r="F15" s="279" t="s">
        <v>598</v>
      </c>
      <c r="G15" s="24"/>
    </row>
    <row r="16" spans="1:7" ht="99" customHeight="1">
      <c r="A16" s="361"/>
      <c r="B16" s="368"/>
      <c r="C16" s="359"/>
      <c r="D16" s="371"/>
      <c r="E16" s="280"/>
      <c r="F16" s="280" t="s">
        <v>596</v>
      </c>
      <c r="G16" s="24"/>
    </row>
    <row r="17" spans="1:7" ht="63" customHeight="1">
      <c r="A17" s="361"/>
      <c r="B17" s="369"/>
      <c r="C17" s="360"/>
      <c r="D17" s="372"/>
      <c r="E17" s="276"/>
      <c r="F17" s="276" t="s">
        <v>597</v>
      </c>
      <c r="G17" s="24"/>
    </row>
    <row r="18" spans="1:7" ht="117" customHeight="1">
      <c r="A18" s="361"/>
      <c r="B18" s="367">
        <v>2.02</v>
      </c>
      <c r="C18" s="358" t="s">
        <v>1046</v>
      </c>
      <c r="D18" s="370" t="s">
        <v>2151</v>
      </c>
      <c r="E18" s="279" t="s">
        <v>424</v>
      </c>
      <c r="F18" s="279" t="s">
        <v>508</v>
      </c>
      <c r="G18" s="24"/>
    </row>
    <row r="19" spans="1:7" ht="71.099999999999994" customHeight="1">
      <c r="A19" s="361"/>
      <c r="B19" s="368"/>
      <c r="C19" s="359"/>
      <c r="D19" s="371"/>
      <c r="E19" s="280" t="s">
        <v>512</v>
      </c>
      <c r="F19" s="280" t="s">
        <v>425</v>
      </c>
      <c r="G19" s="24"/>
    </row>
    <row r="20" spans="1:7" ht="90.75" customHeight="1">
      <c r="A20" s="361"/>
      <c r="B20" s="368"/>
      <c r="C20" s="359"/>
      <c r="D20" s="371"/>
      <c r="E20" s="280"/>
      <c r="F20" s="280" t="s">
        <v>600</v>
      </c>
      <c r="G20" s="24"/>
    </row>
    <row r="21" spans="1:7" ht="74.349999999999994" customHeight="1">
      <c r="A21" s="361"/>
      <c r="B21" s="369"/>
      <c r="C21" s="360"/>
      <c r="D21" s="372"/>
      <c r="E21" s="276"/>
      <c r="F21" s="276" t="s">
        <v>599</v>
      </c>
      <c r="G21" s="24"/>
    </row>
    <row r="22" spans="1:7" ht="90" customHeight="1">
      <c r="A22" s="361"/>
      <c r="B22" s="376">
        <v>2.0299999999999998</v>
      </c>
      <c r="C22" s="376" t="s">
        <v>783</v>
      </c>
      <c r="D22" s="379" t="s">
        <v>2152</v>
      </c>
      <c r="E22" s="358" t="s">
        <v>422</v>
      </c>
      <c r="F22" s="279" t="s">
        <v>445</v>
      </c>
      <c r="G22" s="24"/>
    </row>
    <row r="23" spans="1:7" ht="109.45" customHeight="1">
      <c r="A23" s="361"/>
      <c r="B23" s="377"/>
      <c r="C23" s="377"/>
      <c r="D23" s="380"/>
      <c r="E23" s="359"/>
      <c r="F23" s="280" t="s">
        <v>784</v>
      </c>
      <c r="G23" s="24"/>
    </row>
    <row r="24" spans="1:7" ht="74.349999999999994" customHeight="1">
      <c r="A24" s="361"/>
      <c r="B24" s="378"/>
      <c r="C24" s="378"/>
      <c r="D24" s="381"/>
      <c r="E24" s="360"/>
      <c r="F24" s="276" t="s">
        <v>421</v>
      </c>
      <c r="G24" s="24"/>
    </row>
    <row r="25" spans="1:7" ht="72" customHeight="1">
      <c r="A25" s="361"/>
      <c r="B25" s="275" t="s">
        <v>443</v>
      </c>
      <c r="C25" s="276" t="s">
        <v>444</v>
      </c>
      <c r="D25" s="277" t="s">
        <v>2153</v>
      </c>
      <c r="E25" s="276" t="s">
        <v>2148</v>
      </c>
      <c r="F25" s="276" t="s">
        <v>446</v>
      </c>
      <c r="G25" s="24"/>
    </row>
    <row r="26" spans="1:7" ht="98.1" customHeight="1">
      <c r="A26" s="361"/>
      <c r="B26" s="373">
        <v>3</v>
      </c>
      <c r="C26" s="367" t="s">
        <v>66</v>
      </c>
      <c r="D26" s="370" t="s">
        <v>2154</v>
      </c>
      <c r="E26" s="358" t="s">
        <v>0</v>
      </c>
      <c r="F26" s="279" t="s">
        <v>60</v>
      </c>
      <c r="G26" s="24"/>
    </row>
    <row r="27" spans="1:7" ht="90" customHeight="1">
      <c r="A27" s="361"/>
      <c r="B27" s="374"/>
      <c r="C27" s="368"/>
      <c r="D27" s="371"/>
      <c r="E27" s="359"/>
      <c r="F27" s="280" t="s">
        <v>55</v>
      </c>
      <c r="G27" s="24"/>
    </row>
    <row r="28" spans="1:7" ht="19.45" customHeight="1">
      <c r="A28" s="361"/>
      <c r="B28" s="374"/>
      <c r="C28" s="368"/>
      <c r="D28" s="371"/>
      <c r="E28" s="359"/>
      <c r="F28" s="280" t="s">
        <v>56</v>
      </c>
      <c r="G28" s="24"/>
    </row>
    <row r="29" spans="1:7" ht="74.55" customHeight="1">
      <c r="A29" s="361"/>
      <c r="B29" s="374"/>
      <c r="C29" s="368"/>
      <c r="D29" s="371"/>
      <c r="E29" s="359"/>
      <c r="F29" s="280" t="s">
        <v>57</v>
      </c>
      <c r="G29" s="24"/>
    </row>
    <row r="30" spans="1:7" ht="62.5" customHeight="1">
      <c r="A30" s="361"/>
      <c r="B30" s="374"/>
      <c r="C30" s="368"/>
      <c r="D30" s="371"/>
      <c r="E30" s="359"/>
      <c r="F30" s="280" t="s">
        <v>58</v>
      </c>
      <c r="G30" s="24"/>
    </row>
    <row r="31" spans="1:7" ht="81" customHeight="1">
      <c r="A31" s="361"/>
      <c r="B31" s="374"/>
      <c r="C31" s="368"/>
      <c r="D31" s="371"/>
      <c r="E31" s="359"/>
      <c r="F31" s="280" t="s">
        <v>59</v>
      </c>
      <c r="G31" s="24"/>
    </row>
    <row r="32" spans="1:7" ht="48.8" customHeight="1">
      <c r="A32" s="361"/>
      <c r="B32" s="374"/>
      <c r="C32" s="368"/>
      <c r="D32" s="371"/>
      <c r="E32" s="359"/>
      <c r="F32" s="280" t="s">
        <v>62</v>
      </c>
      <c r="G32" s="24"/>
    </row>
    <row r="33" spans="1:7" ht="98.5" customHeight="1">
      <c r="A33" s="361"/>
      <c r="B33" s="374"/>
      <c r="C33" s="368"/>
      <c r="D33" s="371"/>
      <c r="E33" s="359"/>
      <c r="F33" s="280" t="s">
        <v>61</v>
      </c>
      <c r="G33" s="24"/>
    </row>
    <row r="34" spans="1:7" ht="89.1" customHeight="1">
      <c r="A34" s="361"/>
      <c r="B34" s="374"/>
      <c r="C34" s="368"/>
      <c r="D34" s="371"/>
      <c r="E34" s="359"/>
      <c r="F34" s="280" t="s">
        <v>63</v>
      </c>
      <c r="G34" s="24"/>
    </row>
    <row r="35" spans="1:7" ht="29.2" customHeight="1">
      <c r="A35" s="361"/>
      <c r="B35" s="374"/>
      <c r="C35" s="368"/>
      <c r="D35" s="371"/>
      <c r="E35" s="359"/>
      <c r="F35" s="280" t="s">
        <v>64</v>
      </c>
      <c r="G35" s="24"/>
    </row>
    <row r="36" spans="1:7" ht="159.15">
      <c r="A36" s="361"/>
      <c r="B36" s="375"/>
      <c r="C36" s="369"/>
      <c r="D36" s="372"/>
      <c r="E36" s="360"/>
      <c r="F36" s="282" t="s">
        <v>65</v>
      </c>
      <c r="G36" s="24"/>
    </row>
    <row r="37" spans="1:7" ht="159.15">
      <c r="A37" s="361"/>
      <c r="B37" s="281">
        <v>3.01</v>
      </c>
      <c r="C37" s="283" t="s">
        <v>66</v>
      </c>
      <c r="D37" s="277" t="s">
        <v>2155</v>
      </c>
      <c r="E37" s="284" t="s">
        <v>1282</v>
      </c>
      <c r="F37" s="285" t="s">
        <v>1384</v>
      </c>
      <c r="G37" s="24"/>
    </row>
    <row r="38" spans="1:7" ht="146.9">
      <c r="A38" s="361"/>
      <c r="B38" s="281">
        <v>3.02</v>
      </c>
      <c r="C38" s="283" t="s">
        <v>1314</v>
      </c>
      <c r="D38" s="277" t="s">
        <v>2156</v>
      </c>
      <c r="E38" s="284" t="s">
        <v>1329</v>
      </c>
      <c r="F38" s="285" t="s">
        <v>1385</v>
      </c>
      <c r="G38" s="24"/>
    </row>
    <row r="39" spans="1:7" ht="122.4">
      <c r="A39" s="361"/>
      <c r="B39" s="286">
        <v>4</v>
      </c>
      <c r="C39" s="287" t="s">
        <v>1480</v>
      </c>
      <c r="D39" s="277" t="s">
        <v>2157</v>
      </c>
      <c r="E39" s="276" t="s">
        <v>2104</v>
      </c>
      <c r="F39" s="276" t="s">
        <v>1481</v>
      </c>
      <c r="G39" s="24"/>
    </row>
    <row r="40" spans="1:7" ht="61.2">
      <c r="A40" s="361"/>
      <c r="B40" s="281">
        <v>4.01</v>
      </c>
      <c r="C40" s="287" t="s">
        <v>1480</v>
      </c>
      <c r="D40" s="277" t="s">
        <v>2159</v>
      </c>
      <c r="E40" s="276" t="s">
        <v>2116</v>
      </c>
      <c r="F40" s="276" t="s">
        <v>2120</v>
      </c>
      <c r="G40" s="24"/>
    </row>
    <row r="41" spans="1:7" ht="61.2">
      <c r="A41" s="361"/>
      <c r="B41" s="281" t="s">
        <v>2146</v>
      </c>
      <c r="C41" s="287" t="s">
        <v>1480</v>
      </c>
      <c r="D41" s="277" t="s">
        <v>2158</v>
      </c>
      <c r="E41" s="276" t="s">
        <v>2149</v>
      </c>
      <c r="F41" s="276" t="s">
        <v>2147</v>
      </c>
      <c r="G41" s="24"/>
    </row>
    <row r="42" spans="1:7" ht="61.2">
      <c r="A42" s="361"/>
      <c r="B42" s="281" t="s">
        <v>2173</v>
      </c>
      <c r="C42" s="287" t="s">
        <v>1480</v>
      </c>
      <c r="D42" s="277" t="s">
        <v>2178</v>
      </c>
      <c r="E42" s="276" t="s">
        <v>2148</v>
      </c>
      <c r="F42" s="276" t="s">
        <v>2174</v>
      </c>
      <c r="G42" s="24"/>
    </row>
    <row r="43" spans="1:7" ht="195.85">
      <c r="A43" s="361"/>
      <c r="B43" s="288">
        <v>4.0999999999999996</v>
      </c>
      <c r="C43" s="287" t="s">
        <v>2177</v>
      </c>
      <c r="D43" s="289">
        <v>42867</v>
      </c>
      <c r="E43" s="290" t="s">
        <v>2180</v>
      </c>
      <c r="F43" s="276" t="s">
        <v>2179</v>
      </c>
      <c r="G43" s="24"/>
    </row>
    <row r="44" spans="1:7" ht="110.2">
      <c r="A44" s="361"/>
      <c r="B44" s="288">
        <v>4.2</v>
      </c>
      <c r="C44" s="287" t="s">
        <v>2177</v>
      </c>
      <c r="D44" s="289">
        <v>42704</v>
      </c>
      <c r="E44" s="290" t="s">
        <v>2369</v>
      </c>
      <c r="F44" s="276" t="s">
        <v>2344</v>
      </c>
      <c r="G44" s="24"/>
    </row>
    <row r="45" spans="1:7" ht="220.35">
      <c r="A45" s="361"/>
      <c r="B45" s="291">
        <v>5</v>
      </c>
      <c r="C45" s="287" t="s">
        <v>2177</v>
      </c>
      <c r="D45" s="289">
        <v>42867</v>
      </c>
      <c r="E45" s="290" t="s">
        <v>12256</v>
      </c>
      <c r="F45" s="276" t="s">
        <v>11978</v>
      </c>
      <c r="G45" s="24"/>
    </row>
    <row r="46" spans="1:7" ht="61.2">
      <c r="A46" s="361"/>
      <c r="B46" s="288">
        <v>5.01</v>
      </c>
      <c r="C46" s="287" t="s">
        <v>2177</v>
      </c>
      <c r="D46" s="289">
        <v>42907</v>
      </c>
      <c r="E46" s="290" t="s">
        <v>14886</v>
      </c>
      <c r="F46" s="276" t="s">
        <v>11978</v>
      </c>
      <c r="G46" s="24"/>
    </row>
    <row r="47" spans="1:7" ht="97.95">
      <c r="A47" s="361"/>
      <c r="B47" s="288">
        <v>5.0999999999999996</v>
      </c>
      <c r="C47" s="287" t="s">
        <v>2177</v>
      </c>
      <c r="D47" s="289">
        <v>43070</v>
      </c>
      <c r="E47" s="290" t="s">
        <v>12456</v>
      </c>
      <c r="F47" s="276" t="s">
        <v>12457</v>
      </c>
      <c r="G47" s="24"/>
    </row>
    <row r="48" spans="1:7" ht="85.7">
      <c r="A48" s="361"/>
      <c r="B48" s="288">
        <v>5.1100000000000003</v>
      </c>
      <c r="C48" s="287" t="s">
        <v>12684</v>
      </c>
      <c r="D48" s="289">
        <v>43217</v>
      </c>
      <c r="E48" s="290" t="s">
        <v>12786</v>
      </c>
      <c r="F48" s="276" t="s">
        <v>12711</v>
      </c>
      <c r="G48" s="24"/>
    </row>
    <row r="49" spans="1:7" ht="85.7">
      <c r="A49" s="361"/>
      <c r="B49" s="288">
        <v>5.12</v>
      </c>
      <c r="C49" s="287" t="s">
        <v>12684</v>
      </c>
      <c r="D49" s="289">
        <v>43581</v>
      </c>
      <c r="E49" s="290" t="s">
        <v>12786</v>
      </c>
      <c r="F49" s="276" t="s">
        <v>13315</v>
      </c>
      <c r="G49" s="24"/>
    </row>
    <row r="50" spans="1:7" ht="122.4">
      <c r="A50" s="361"/>
      <c r="B50" s="291">
        <v>6</v>
      </c>
      <c r="C50" s="287" t="s">
        <v>12684</v>
      </c>
      <c r="D50" s="289">
        <v>43964</v>
      </c>
      <c r="E50" s="290" t="s">
        <v>13527</v>
      </c>
      <c r="F50" s="276" t="s">
        <v>13318</v>
      </c>
      <c r="G50" s="24"/>
    </row>
    <row r="51" spans="1:7" ht="61.2">
      <c r="A51" s="361"/>
      <c r="B51" s="288">
        <v>6.01</v>
      </c>
      <c r="C51" s="287" t="s">
        <v>12684</v>
      </c>
      <c r="D51" s="289">
        <v>43970</v>
      </c>
      <c r="E51" s="290" t="s">
        <v>14887</v>
      </c>
      <c r="F51" s="290" t="s">
        <v>13318</v>
      </c>
      <c r="G51" s="24"/>
    </row>
    <row r="52" spans="1:7" ht="61.2">
      <c r="A52" s="361"/>
      <c r="B52" s="288">
        <v>6.1</v>
      </c>
      <c r="C52" s="287" t="s">
        <v>12684</v>
      </c>
      <c r="D52" s="289">
        <v>44314</v>
      </c>
      <c r="E52" s="290" t="s">
        <v>14880</v>
      </c>
      <c r="F52" s="290" t="s">
        <v>14487</v>
      </c>
      <c r="G52" s="24"/>
    </row>
    <row r="53" spans="1:7" ht="61.2">
      <c r="A53" s="361"/>
      <c r="B53" s="288">
        <v>6.2</v>
      </c>
      <c r="C53" s="287" t="s">
        <v>12684</v>
      </c>
      <c r="D53" s="289">
        <v>44678</v>
      </c>
      <c r="E53" s="290" t="s">
        <v>14880</v>
      </c>
      <c r="F53" s="290" t="s">
        <v>14879</v>
      </c>
      <c r="G53" s="24"/>
    </row>
    <row r="54" spans="1:7" ht="61.2">
      <c r="A54" s="361"/>
      <c r="B54" s="288">
        <v>6.21</v>
      </c>
      <c r="C54" s="287" t="s">
        <v>12684</v>
      </c>
      <c r="D54" s="289">
        <v>44687</v>
      </c>
      <c r="E54" s="290" t="s">
        <v>14888</v>
      </c>
      <c r="F54" s="290" t="s">
        <v>14879</v>
      </c>
      <c r="G54" s="24"/>
    </row>
    <row r="55" spans="1:7" ht="61.2">
      <c r="A55" s="361"/>
      <c r="B55" s="288">
        <v>6.22</v>
      </c>
      <c r="C55" s="287" t="s">
        <v>12684</v>
      </c>
      <c r="D55" s="292">
        <v>44692</v>
      </c>
      <c r="E55" s="290" t="s">
        <v>14887</v>
      </c>
      <c r="F55" s="290" t="s">
        <v>14879</v>
      </c>
      <c r="G55" s="24"/>
    </row>
    <row r="56" spans="1:7" ht="85.7">
      <c r="A56" s="361"/>
      <c r="B56" s="291">
        <v>6.3</v>
      </c>
      <c r="C56" s="287" t="s">
        <v>12684</v>
      </c>
      <c r="D56" s="292">
        <v>45051</v>
      </c>
      <c r="E56" s="290" t="s">
        <v>15144</v>
      </c>
      <c r="F56" s="290" t="s">
        <v>14925</v>
      </c>
      <c r="G56" s="24"/>
    </row>
    <row r="57" spans="1:7" ht="61.2">
      <c r="A57" s="361"/>
      <c r="B57" s="288">
        <v>6.31</v>
      </c>
      <c r="C57" s="287" t="s">
        <v>12684</v>
      </c>
      <c r="D57" s="292">
        <v>45072</v>
      </c>
      <c r="E57" s="290" t="s">
        <v>15146</v>
      </c>
      <c r="F57" s="290" t="s">
        <v>14925</v>
      </c>
      <c r="G57" s="24"/>
    </row>
    <row r="58" spans="1:7" ht="61.2">
      <c r="A58" s="361"/>
      <c r="B58" s="291">
        <v>6.4</v>
      </c>
      <c r="C58" s="287" t="s">
        <v>12684</v>
      </c>
      <c r="D58" s="292">
        <v>45408</v>
      </c>
      <c r="E58" s="290" t="s">
        <v>15148</v>
      </c>
      <c r="F58" s="290" t="s">
        <v>15147</v>
      </c>
      <c r="G58" s="24"/>
    </row>
    <row r="59" spans="1:7" ht="61.2">
      <c r="A59" s="361"/>
      <c r="B59" s="291">
        <v>6.5</v>
      </c>
      <c r="C59" s="287" t="s">
        <v>12684</v>
      </c>
      <c r="D59" s="292">
        <v>45772</v>
      </c>
      <c r="E59" s="290" t="s">
        <v>15217</v>
      </c>
      <c r="F59" s="290" t="s">
        <v>15259</v>
      </c>
      <c r="G59" s="24"/>
    </row>
    <row r="60" spans="1:7" ht="85.7">
      <c r="A60" s="361"/>
      <c r="B60" s="291">
        <v>6.6</v>
      </c>
      <c r="C60" s="287" t="s">
        <v>12684</v>
      </c>
      <c r="D60" s="292">
        <v>46129</v>
      </c>
      <c r="E60" s="290" t="s">
        <v>15870</v>
      </c>
      <c r="F60" s="293" t="s">
        <v>15352</v>
      </c>
      <c r="G60" s="24"/>
    </row>
    <row r="61" spans="1:7" ht="13.7" thickBot="1">
      <c r="A61" s="362"/>
      <c r="B61" s="363" t="str">
        <f ca="1">OFFSET(L!$C$1,MATCH("General"&amp;"Cpy",L!$A:$A,0)-1,SL,,)</f>
        <v>© 2026 Responsible Minerals Initiative. All rights reserved.</v>
      </c>
      <c r="C61" s="363"/>
      <c r="D61" s="363"/>
      <c r="E61" s="363"/>
      <c r="F61" s="363"/>
      <c r="G61" s="25"/>
    </row>
    <row r="62" spans="1:7" ht="13.7"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8671875" defaultRowHeight="13"/>
  <cols>
    <col min="1" max="1" width="20.6640625" style="62" customWidth="1"/>
    <col min="2" max="2" width="57.109375" style="62" customWidth="1"/>
    <col min="3" max="16384" width="8.88671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9A60722-3488-44D8-91BE-09138E61B7C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8671875" defaultRowHeight="13"/>
  <cols>
    <col min="1" max="1" width="11.109375" customWidth="1"/>
    <col min="2" max="2" width="25.77734375" customWidth="1"/>
    <col min="3" max="3" width="11.8867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56F050B-AF2F-4F9E-8CA1-B179F562E04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8671875" defaultRowHeight="13"/>
  <cols>
    <col min="1" max="1" width="143" customWidth="1"/>
    <col min="2" max="2" width="3" customWidth="1"/>
  </cols>
  <sheetData>
    <row r="1" spans="1:2" ht="100.4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25">
      <c r="A2" s="102" t="str">
        <f ca="1">OFFSET(L!$C$1,MATCH("Instructions"&amp;ADDRESS(ROW(),COLUMN(),4),L!$A:$A,0)-1,SL,,)</f>
        <v>Introduction</v>
      </c>
      <c r="B2" s="97" t="s">
        <v>1258</v>
      </c>
    </row>
    <row r="3" spans="1:2" ht="151.19999999999999">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7"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15">
      <c r="A5" s="103"/>
      <c r="B5" s="97"/>
    </row>
    <row r="6" spans="1:2" ht="30.25">
      <c r="A6" s="102" t="str">
        <f ca="1">OFFSET(L!$C$1,MATCH("Instructions"&amp;ADDRESS(ROW(),COLUMN(),4),L!$A:$A,0)-1,SL,,)</f>
        <v>Instructions for completing Company Information questions (rows 8 - 22).
Provide comments in ENGLISH only</v>
      </c>
      <c r="B6" s="97" t="s">
        <v>1258</v>
      </c>
    </row>
    <row r="7" spans="1:2" ht="15.15">
      <c r="A7" s="220" t="str">
        <f ca="1">OFFSET(L!$C$1,MATCH("Instructions"&amp;ADDRESS(ROW(),COLUMN(),4),L!$A:$A,0)-1,SL,,)</f>
        <v xml:space="preserve">Note:  Entries with (*) are mandatory fields. </v>
      </c>
      <c r="B7" s="97"/>
    </row>
    <row r="8" spans="1:2" ht="30.25">
      <c r="A8" s="99" t="str">
        <f ca="1">OFFSET(L!$C$1,MATCH("Instructions"&amp;ADDRESS(ROW(),COLUMN(),4),L!$A:$A,0)-1,SL,,)</f>
        <v>1. Insert your company's Legal Name.  Please do not use abbreviations. In this field you have the option to add other commercial names, DBAs, etc.</v>
      </c>
      <c r="B8" s="97"/>
    </row>
    <row r="9" spans="1:2" ht="405.5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99999999999997" customHeight="1">
      <c r="A11" s="99" t="str">
        <f ca="1">OFFSET(L!$C$1,MATCH("Instructions"&amp;ADDRESS(ROW(),COLUMN(),4),L!$A:$A,0)-1,SL,,)</f>
        <v xml:space="preserve">4. Insert the source for the unique identifier number or code ("DUNS", "VAT", "Customer", etc).  </v>
      </c>
      <c r="B11" s="97"/>
    </row>
    <row r="12" spans="1:2" ht="30.25">
      <c r="A12" s="99" t="str">
        <f ca="1">OFFSET(L!$C$1,MATCH("Instructions"&amp;ADDRESS(ROW(),COLUMN(),4),L!$A:$A,0)-1,SL,,)</f>
        <v>5. Insert your full company address (street, city, state, country, postal code).  This field is optional.</v>
      </c>
      <c r="B12" s="97" t="s">
        <v>1258</v>
      </c>
    </row>
    <row r="13" spans="1:2" ht="33.85" customHeight="1">
      <c r="A13" s="99" t="str">
        <f ca="1">OFFSET(L!$C$1,MATCH("Instructions"&amp;ADDRESS(ROW(),COLUMN(),4),L!$A:$A,0)-1,SL,,)</f>
        <v>6. Insert the name of the person to contact regarding the contents of the declaration information. This field is mandatory.</v>
      </c>
      <c r="B13" s="97"/>
    </row>
    <row r="14" spans="1:2" ht="30.25">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6" customHeight="1">
      <c r="A15" s="99" t="str">
        <f ca="1">OFFSET(L!$C$1,MATCH("Instructions"&amp;ADDRESS(ROW(),COLUMN(),4),L!$A:$A,0)-1,SL,,)</f>
        <v>8. Insert the telephone number for the contact. This field is mandatory.</v>
      </c>
      <c r="B15" s="97"/>
    </row>
    <row r="16" spans="1:2" ht="45.4">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15">
      <c r="A17" s="99" t="str">
        <f ca="1">OFFSET(L!$C$1,MATCH("Instructions"&amp;ADDRESS(ROW(),COLUMN(),4),L!$A:$A,0)-1,SL,,)</f>
        <v>10. Insert the title for the Authorizing person. This field is optional.</v>
      </c>
      <c r="B17" s="97"/>
    </row>
    <row r="18" spans="1:2" ht="30.25">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15">
      <c r="A19" s="99" t="str">
        <f ca="1">OFFSET(L!$C$1,MATCH("Instructions"&amp;ADDRESS(ROW(),COLUMN(),4),L!$A:$A,0)-1,SL,,)</f>
        <v>12. Insert the telephone number for the Authorizing person. This field is optional.</v>
      </c>
      <c r="B19" s="97"/>
    </row>
    <row r="20" spans="1:2" ht="33.85" customHeight="1">
      <c r="A20" s="99" t="str">
        <f ca="1">OFFSET(L!$C$1,MATCH("Instructions"&amp;ADDRESS(ROW(),COLUMN(),4),L!$A:$A,0)-1,SL,,)</f>
        <v>13. Please enter the Date of Completion for this form using the format DD-MMM-YYYY.  This field is mandatory.</v>
      </c>
      <c r="B20" s="97"/>
    </row>
    <row r="21" spans="1:2" ht="30.25">
      <c r="A21" s="99" t="str">
        <f ca="1">OFFSET(L!$C$1,MATCH("Instructions"&amp;ADDRESS(ROW(),COLUMN(),4),L!$A:$A,0)-1,SL,,)</f>
        <v xml:space="preserve">14. As an example, the user may save the file name as:  companyname-date.xls (date as YYYY-MM-DD).  </v>
      </c>
      <c r="B21" s="97" t="s">
        <v>1258</v>
      </c>
    </row>
    <row r="22" spans="1:2" ht="15.15">
      <c r="A22" s="103"/>
      <c r="B22" s="97"/>
    </row>
    <row r="23" spans="1:2" ht="30.25">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64999999999998"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25">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6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6.1">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5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599999999999994">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5">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1" customHeight="1">
      <c r="A35" s="99" t="str">
        <f ca="1">OFFSET(L!$C$1,MATCH("Instructions"&amp;ADDRESS(ROW(),COLUMN(),4),L!$A:$A,0)-1,SL,,)</f>
        <v>Provide comments in the Comment sections as required to clarify your responses.</v>
      </c>
      <c r="B35" s="97"/>
    </row>
    <row r="36" spans="1:2" ht="15.15">
      <c r="A36" s="103"/>
      <c r="B36" s="97"/>
    </row>
    <row r="37" spans="1:2" ht="45.4">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6.1">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5">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599999999999994">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1.45">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1.19999999999999">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6.1">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1">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15">
      <c r="A47" s="103"/>
      <c r="B47" s="97"/>
    </row>
    <row r="48" spans="1:2" ht="30.25">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5">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0.95"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0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5">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599999999999994">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5">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5">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5">
      <c r="A58" s="99" t="str">
        <f ca="1">OFFSET(L!$C$1,MATCH("Instructions"&amp;ADDRESS(ROW(),COLUMN(),4),L!$A:$A,0)-1,SL,,)</f>
        <v>8. Smelter Street -  Provide the street name on which the smelter is located. This field is optional.</v>
      </c>
      <c r="B58" s="97" t="s">
        <v>1257</v>
      </c>
    </row>
    <row r="59" spans="1:2" ht="30.25">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6.3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5">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4999999999999"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75">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35" customHeight="1">
      <c r="A66" s="99" t="str">
        <f ca="1">OFFSET(L!$C$1,MATCH("Instructions"&amp;ADDRESS(ROW(),COLUMN(),4),L!$A:$A,0)-1,SL,,)</f>
        <v>16. Comments – free form text field to enter any comments concerning the smelter.  Example: smelter is being acquired by Company YYY</v>
      </c>
      <c r="B66" s="97"/>
    </row>
    <row r="67" spans="1:2" ht="15.15">
      <c r="A67" s="104"/>
      <c r="B67" s="97"/>
    </row>
    <row r="68" spans="1:2" ht="34.6" customHeight="1">
      <c r="A68" s="102" t="str">
        <f ca="1">OFFSET(L!$C$1,MATCH("Instructions"&amp;ADDRESS(ROW(),COLUMN(),4),L!$A:$A,0)-1,SL,,)</f>
        <v>TERMS AND CONDITIONS</v>
      </c>
      <c r="B68" s="97"/>
    </row>
    <row r="69" spans="1:2" ht="15.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5000000000001"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599999999999994">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25">
      <c r="A74" s="99"/>
      <c r="B74" s="97" t="s">
        <v>426</v>
      </c>
    </row>
    <row r="75" spans="1:2" ht="15.15">
      <c r="A75" s="99" t="str">
        <f ca="1">OFFSET(L!$C$1,MATCH("General"&amp;"Cpy",L!$A:$A,0)-1,SL,,)</f>
        <v>© 2026 Responsible Minerals Initiative. All rights reserved.</v>
      </c>
      <c r="B75" s="98"/>
    </row>
    <row r="76" spans="1:2" ht="15.15">
      <c r="A76" s="100" t="s">
        <v>993</v>
      </c>
      <c r="B76" s="98"/>
    </row>
    <row r="77" spans="1:2" ht="15.8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B3" sqref="B3"/>
    </sheetView>
  </sheetViews>
  <sheetFormatPr defaultColWidth="8.88671875" defaultRowHeight="13"/>
  <cols>
    <col min="1" max="1" width="1.6640625" customWidth="1"/>
    <col min="2" max="2" width="35.6640625" customWidth="1"/>
    <col min="3" max="3" width="105.6640625" customWidth="1"/>
    <col min="4" max="5" width="1.6640625" customWidth="1"/>
    <col min="6" max="6" width="4.6640625" customWidth="1"/>
    <col min="7" max="7" width="4.88671875" customWidth="1"/>
  </cols>
  <sheetData>
    <row r="1" spans="1:5" ht="13.7" thickTop="1">
      <c r="A1" s="382"/>
      <c r="B1" s="383"/>
      <c r="C1" s="383"/>
      <c r="D1" s="384"/>
    </row>
    <row r="2" spans="1:5" ht="71.3" customHeight="1">
      <c r="A2" s="71"/>
      <c r="B2" s="134" t="str">
        <f ca="1">OFFSET(L!$C$1,MATCH("Definitions"&amp;ADDRESS(ROW(),COLUMN(),4),L!$A:$A,0)-1,SL,,)</f>
        <v>ITEM</v>
      </c>
      <c r="C2" s="134" t="str">
        <f ca="1">OFFSET(L!$C$1,MATCH("Definitions"&amp;ADDRESS(ROW(),COLUMN(),4),L!$A:$A,0)-1,SL,,)</f>
        <v>DEFINITION</v>
      </c>
      <c r="D2" s="386"/>
      <c r="E2" s="98"/>
    </row>
    <row r="3" spans="1:5" ht="63.9"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5">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7"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6.1">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5">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4">
      <c r="A10" s="71"/>
      <c r="B10" s="60" t="str">
        <f ca="1">OFFSET(L!$C$1,MATCH("Definitions"&amp;ADDRESS(ROW(),COLUMN(),4),L!$A:$A,0)-1,SL,,)</f>
        <v>DRC</v>
      </c>
      <c r="C10" s="60" t="str">
        <f ca="1">OFFSET(L!$C$1,MATCH("Definitions"&amp;ADDRESS(ROW(),COLUMN(),4),L!$A:$A,0)-1,SL,,)</f>
        <v>Democratic Republic of Congo</v>
      </c>
      <c r="D10" s="386"/>
      <c r="E10" s="97" t="s">
        <v>1266</v>
      </c>
    </row>
    <row r="11" spans="1:5" ht="60.5"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5">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3"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7.3">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1">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5">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1.45">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1.19999999999999">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15">
      <c r="A19" s="71"/>
      <c r="B19" s="60" t="str">
        <f ca="1">OFFSET(L!$C$1,MATCH("Definitions"&amp;ADDRESS(ROW(),COLUMN(),4),L!$A:$A,0)-1,SL,,)</f>
        <v>OECD</v>
      </c>
      <c r="C19" s="60" t="str">
        <f ca="1">OFFSET(L!$C$1,MATCH("Definitions"&amp;ADDRESS(ROW(),COLUMN(),4),L!$A:$A,0)-1,SL,,)</f>
        <v>Organisation for Economic Co-operation and Development</v>
      </c>
      <c r="D19" s="386"/>
      <c r="E19" s="97"/>
    </row>
    <row r="20" spans="1:5" ht="30.2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6"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5">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7.95"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7"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599999999999994">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599999999999994">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5">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75">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05000000000001"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15">
      <c r="A32" s="71"/>
      <c r="B32" s="385" t="str">
        <f ca="1">OFFSET(L!$C$1,MATCH("General"&amp;"Cpy",L!$A:$A,0)-1,SL,,)</f>
        <v>© 2026 Responsible Minerals Initiative. All rights reserved.</v>
      </c>
      <c r="C32" s="385"/>
      <c r="D32" s="386"/>
      <c r="E32" s="97"/>
    </row>
    <row r="33" spans="1:4" ht="13.7" thickBot="1">
      <c r="A33" s="72"/>
      <c r="B33" s="146"/>
      <c r="C33" s="146"/>
      <c r="D33" s="387"/>
    </row>
    <row r="34" spans="1:4" ht="13.7"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9" sqref="G79:J79"/>
    </sheetView>
  </sheetViews>
  <sheetFormatPr defaultColWidth="8.88671875" defaultRowHeight="13"/>
  <cols>
    <col min="1" max="1" width="1.88671875" customWidth="1"/>
    <col min="2" max="2" width="83.109375" customWidth="1"/>
    <col min="3" max="3" width="1.6640625" customWidth="1"/>
    <col min="4" max="5" width="16.6640625" customWidth="1"/>
    <col min="6" max="6" width="1.6640625" customWidth="1"/>
    <col min="7" max="9" width="16.6640625" customWidth="1"/>
    <col min="10" max="10" width="17.88671875" customWidth="1"/>
    <col min="11" max="11" width="1.6640625" customWidth="1"/>
    <col min="12" max="12" width="3.6640625" hidden="1" customWidth="1"/>
    <col min="13" max="15" width="4.88671875" hidden="1" customWidth="1"/>
    <col min="16" max="24" width="9.109375" hidden="1" customWidth="1"/>
    <col min="25" max="25" width="8.88671875" hidden="1" customWidth="1"/>
  </cols>
  <sheetData>
    <row r="1" spans="1:34" ht="15.85" thickTop="1">
      <c r="A1" s="309"/>
      <c r="B1" s="310"/>
      <c r="C1" s="310"/>
      <c r="D1" s="310"/>
      <c r="E1" s="310"/>
      <c r="F1" s="310"/>
      <c r="G1" s="310"/>
      <c r="H1" s="310"/>
      <c r="I1" s="310"/>
      <c r="J1" s="310"/>
      <c r="K1" s="311"/>
      <c r="L1" s="97"/>
      <c r="P1" s="2"/>
      <c r="Q1" s="2"/>
      <c r="R1" s="2"/>
      <c r="S1" s="2"/>
      <c r="T1" s="2"/>
      <c r="U1" s="2"/>
      <c r="V1" s="2"/>
      <c r="W1" s="2"/>
      <c r="X1" s="2"/>
      <c r="Y1" s="2"/>
      <c r="Z1" s="2"/>
      <c r="AA1" s="2"/>
      <c r="AB1" s="2"/>
      <c r="AC1" s="2"/>
      <c r="AD1" s="2"/>
      <c r="AE1" s="2"/>
      <c r="AF1" s="2"/>
      <c r="AG1" s="2"/>
      <c r="AH1" s="2"/>
    </row>
    <row r="2" spans="1:34" ht="82.45" customHeight="1">
      <c r="A2" s="31"/>
      <c r="B2" s="133"/>
      <c r="C2" s="32"/>
      <c r="D2" s="312" t="str">
        <f ca="1">OFFSET(L!$C$1,MATCH("Declaration"&amp;ADDRESS(ROW(),COLUMN(),4),L!$A:$A,0)-1,SL,,)</f>
        <v>Conflict Minerals Reporting Template (CMRT)</v>
      </c>
      <c r="E2" s="313"/>
      <c r="F2" s="313"/>
      <c r="G2" s="313"/>
      <c r="H2" s="313"/>
      <c r="I2" s="313"/>
      <c r="J2" s="314"/>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25"/>
      <c r="G3" s="325"/>
      <c r="H3" s="325"/>
      <c r="I3" s="145"/>
      <c r="J3" s="135" t="s">
        <v>15370</v>
      </c>
      <c r="K3" s="33"/>
      <c r="L3" s="97"/>
      <c r="P3" s="42">
        <f>MATCH($D$3,LN,0)</f>
        <v>1</v>
      </c>
    </row>
    <row r="4" spans="1:34" ht="15.85">
      <c r="A4" s="31"/>
      <c r="B4" s="321" t="str">
        <f ca="1">OFFSET(L!$C$1,MATCH("Declaration"&amp;ADDRESS(ROW(),COLUMN(),4),L!$A:$A,0)-1,SL,,)</f>
        <v>The purpose of this document is to collect sourcing information on tin, tantalum, tungsten and gold used in products</v>
      </c>
      <c r="C4" s="321"/>
      <c r="D4" s="321"/>
      <c r="E4" s="321"/>
      <c r="F4" s="321"/>
      <c r="G4" s="321"/>
      <c r="H4" s="321"/>
      <c r="I4" s="326" t="str">
        <f ca="1">OFFSET(L!$C$1,MATCH("Declaration"&amp;ADDRESS(ROW(),COLUMN(),4),L!$A:$A,0)-1,SL,,)</f>
        <v>Link to Terms &amp; Conditions</v>
      </c>
      <c r="J4" s="326"/>
      <c r="K4" s="33"/>
      <c r="L4" s="112"/>
      <c r="P4" s="2"/>
      <c r="Q4" s="2"/>
      <c r="R4" s="2"/>
      <c r="S4" s="2"/>
      <c r="T4" s="2"/>
      <c r="U4" s="2"/>
      <c r="V4" s="2"/>
      <c r="W4" s="2"/>
      <c r="X4" s="2"/>
      <c r="Y4" s="2"/>
      <c r="Z4" s="2"/>
      <c r="AA4" s="2"/>
      <c r="AB4" s="2"/>
      <c r="AC4" s="2"/>
      <c r="AD4" s="2"/>
      <c r="AE4" s="2"/>
      <c r="AF4" s="2"/>
      <c r="AG4" s="2"/>
      <c r="AH4" s="2"/>
    </row>
    <row r="5" spans="1:34" ht="15.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25">
      <c r="A6" s="31"/>
      <c r="B6" s="321" t="str">
        <f ca="1">OFFSET(L!$C$1,MATCH("Declaration"&amp;ADDRESS(ROW(),COLUMN(),4),L!$A:$A,0)-1,SL,,)</f>
        <v>Mandatory fields are noted with an asterisk (*).  Consult the instructions tab for guidance on how to answer each question.</v>
      </c>
      <c r="C6" s="321"/>
      <c r="D6" s="321"/>
      <c r="E6" s="321"/>
      <c r="F6" s="321"/>
      <c r="G6" s="321"/>
      <c r="H6" s="321"/>
      <c r="I6" s="321"/>
      <c r="J6" s="321"/>
      <c r="K6" s="33"/>
      <c r="L6" s="112" t="s">
        <v>428</v>
      </c>
      <c r="P6" s="2"/>
      <c r="Q6" s="2"/>
      <c r="R6" s="2"/>
      <c r="S6" s="2"/>
      <c r="T6" s="2"/>
      <c r="U6" s="2"/>
      <c r="V6" s="2"/>
      <c r="W6" s="2"/>
      <c r="X6" s="2"/>
      <c r="Y6" s="2"/>
      <c r="Z6" s="2"/>
      <c r="AA6" s="2"/>
      <c r="AB6" s="2"/>
      <c r="AC6" s="2"/>
      <c r="AD6" s="2"/>
      <c r="AE6" s="2"/>
      <c r="AF6" s="2"/>
      <c r="AG6" s="2"/>
      <c r="AH6" s="2"/>
    </row>
    <row r="7" spans="1:34" ht="36.9" customHeight="1">
      <c r="A7" s="31"/>
      <c r="B7" s="330" t="str">
        <f ca="1">OFFSET(L!$C$1,MATCH("Declaration"&amp;ADDRESS(ROW(),COLUMN(),4),L!$A:$A,0)-1,SL,,)</f>
        <v>Company Information</v>
      </c>
      <c r="C7" s="330"/>
      <c r="D7" s="330"/>
      <c r="E7" s="330"/>
      <c r="F7" s="330"/>
      <c r="G7" s="330"/>
      <c r="H7" s="330"/>
      <c r="I7" s="330"/>
      <c r="J7" s="330"/>
      <c r="K7" s="33"/>
      <c r="L7" s="112"/>
      <c r="P7" s="2"/>
      <c r="Q7" s="2"/>
      <c r="R7" s="2"/>
      <c r="S7" s="2"/>
      <c r="T7" s="2"/>
      <c r="U7" s="2"/>
      <c r="V7" s="2"/>
      <c r="W7" s="2"/>
      <c r="X7" s="2"/>
      <c r="Y7" s="2"/>
      <c r="Z7" s="2"/>
      <c r="AA7" s="2"/>
      <c r="AB7" s="2"/>
      <c r="AC7" s="2"/>
      <c r="AD7" s="2"/>
      <c r="AE7" s="2"/>
      <c r="AF7" s="2"/>
      <c r="AG7" s="2"/>
      <c r="AH7" s="2"/>
    </row>
    <row r="8" spans="1:34" ht="15.85">
      <c r="A8" s="35"/>
      <c r="B8" s="70" t="str">
        <f ca="1">OFFSET(L!$C$1,MATCH("Declaration"&amp;ADDRESS(ROW(),COLUMN(),4),L!$A:$A,0)-1,SL,,)</f>
        <v>Company Name (*):</v>
      </c>
      <c r="C8" s="73"/>
      <c r="D8" s="315" t="s">
        <v>15883</v>
      </c>
      <c r="E8" s="316"/>
      <c r="F8" s="316"/>
      <c r="G8" s="316"/>
      <c r="H8" s="316"/>
      <c r="I8" s="316"/>
      <c r="J8" s="317"/>
      <c r="K8" s="36"/>
      <c r="L8" s="112"/>
      <c r="P8" s="2"/>
      <c r="Q8" s="2"/>
      <c r="R8" s="2"/>
      <c r="S8" s="2"/>
      <c r="T8" s="2"/>
      <c r="U8" s="2"/>
      <c r="V8" s="2"/>
      <c r="W8" s="2"/>
      <c r="X8" s="2"/>
      <c r="Y8" s="2"/>
      <c r="Z8" s="2"/>
      <c r="AA8" s="2"/>
      <c r="AB8" s="2"/>
      <c r="AC8" s="2"/>
      <c r="AD8" s="2"/>
      <c r="AE8" s="2"/>
      <c r="AF8" s="2"/>
      <c r="AG8" s="2"/>
      <c r="AH8" s="2"/>
    </row>
    <row r="9" spans="1:34" ht="15.85">
      <c r="A9" s="35"/>
      <c r="B9" s="70" t="str">
        <f ca="1">OFFSET(L!$C$1,MATCH("Declaration"&amp;ADDRESS(ROW(),COLUMN(),4),L!$A:$A,0)-1,SL,,)</f>
        <v>Declaration Scope or Class (*):</v>
      </c>
      <c r="C9" s="73"/>
      <c r="D9" s="327" t="s">
        <v>479</v>
      </c>
      <c r="E9" s="328"/>
      <c r="F9" s="328"/>
      <c r="G9" s="329"/>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 customHeight="1">
      <c r="A10" s="35"/>
      <c r="B10" s="331" t="str">
        <f ca="1">OFFSET(L!$C$1,MATCH("Declaration"&amp;ADDRESS(ROW(),COLUMN(),4)&amp;LEFT($D$9,1),L!$A:$A,0)-1,SL,,)</f>
        <v>Description of Scope:</v>
      </c>
      <c r="C10" s="119"/>
      <c r="D10" s="322" t="s">
        <v>15884</v>
      </c>
      <c r="E10" s="323"/>
      <c r="F10" s="323"/>
      <c r="G10" s="323"/>
      <c r="H10" s="323"/>
      <c r="I10" s="323"/>
      <c r="J10" s="324"/>
      <c r="K10" s="33"/>
      <c r="L10" s="112"/>
      <c r="Q10" s="2"/>
      <c r="R10" s="2"/>
      <c r="S10" s="2"/>
      <c r="T10" s="2"/>
      <c r="U10" s="2"/>
      <c r="V10" s="2"/>
      <c r="W10" s="2"/>
      <c r="X10" s="2"/>
      <c r="Y10" s="2"/>
      <c r="Z10" s="2"/>
      <c r="AA10" s="2"/>
      <c r="AB10" s="2"/>
      <c r="AC10" s="2"/>
      <c r="AD10" s="2"/>
      <c r="AE10" s="2"/>
      <c r="AF10" s="2"/>
      <c r="AG10" s="2"/>
      <c r="AH10" s="2"/>
    </row>
    <row r="11" spans="1:34" ht="15.85">
      <c r="A11" s="35"/>
      <c r="B11" s="332"/>
      <c r="C11" s="119"/>
      <c r="D11" s="341" t="str">
        <f ca="1">IF(D9=Q9,OFFSET(L!$C$1,MATCH("Declaration"&amp;ADDRESS(ROW(),COLUMN(),4),L!$A:$A,0)-1,SL,,),"")</f>
        <v/>
      </c>
      <c r="E11" s="342"/>
      <c r="F11" s="342"/>
      <c r="G11" s="342"/>
      <c r="H11" s="342"/>
      <c r="I11" s="342"/>
      <c r="J11" s="343"/>
      <c r="K11" s="33"/>
      <c r="L11" s="112"/>
      <c r="Q11" s="2"/>
      <c r="R11" s="2"/>
      <c r="S11" s="2"/>
      <c r="T11" s="2"/>
      <c r="U11" s="2"/>
      <c r="V11" s="2"/>
      <c r="W11" s="2"/>
      <c r="X11" s="2"/>
      <c r="Y11" s="2"/>
      <c r="Z11" s="2"/>
      <c r="AA11" s="2"/>
      <c r="AB11" s="2"/>
      <c r="AC11" s="2"/>
      <c r="AD11" s="2"/>
      <c r="AE11" s="2"/>
      <c r="AF11" s="2"/>
      <c r="AG11" s="2"/>
      <c r="AH11" s="2"/>
    </row>
    <row r="12" spans="1:34" ht="15.85">
      <c r="A12" s="35"/>
      <c r="B12" s="37" t="str">
        <f ca="1">OFFSET(L!$C$1,MATCH("Declaration"&amp;ADDRESS(ROW(),COLUMN(),4),L!$A:$A,0)-1,SL,,)</f>
        <v>Company Unique ID:</v>
      </c>
      <c r="C12" s="74"/>
      <c r="D12" s="318" t="s">
        <v>15885</v>
      </c>
      <c r="E12" s="319"/>
      <c r="F12" s="319"/>
      <c r="G12" s="319"/>
      <c r="H12" s="319"/>
      <c r="I12" s="319"/>
      <c r="J12" s="320"/>
      <c r="K12" s="33"/>
      <c r="L12" s="112"/>
      <c r="Q12" s="2"/>
      <c r="R12" s="2"/>
      <c r="S12" s="2"/>
      <c r="T12" s="2"/>
      <c r="U12" s="2"/>
      <c r="V12" s="2"/>
      <c r="W12" s="2"/>
      <c r="X12" s="2"/>
      <c r="Y12" s="2"/>
      <c r="Z12" s="2"/>
      <c r="AA12" s="2"/>
      <c r="AB12" s="2"/>
      <c r="AC12" s="2"/>
      <c r="AD12" s="2"/>
      <c r="AE12" s="2"/>
      <c r="AF12" s="2"/>
      <c r="AG12" s="2"/>
      <c r="AH12" s="2"/>
    </row>
    <row r="13" spans="1:34" ht="15.85">
      <c r="A13" s="35"/>
      <c r="B13" s="37" t="str">
        <f ca="1">OFFSET(L!$C$1,MATCH("Declaration"&amp;ADDRESS(ROW(),COLUMN(),4),L!$A:$A,0)-1,SL,,)</f>
        <v>Company Unique ID Authority:</v>
      </c>
      <c r="C13" s="74"/>
      <c r="D13" s="318" t="s">
        <v>15886</v>
      </c>
      <c r="E13" s="319"/>
      <c r="F13" s="319"/>
      <c r="G13" s="319"/>
      <c r="H13" s="319"/>
      <c r="I13" s="319"/>
      <c r="J13" s="320"/>
      <c r="K13" s="33"/>
      <c r="L13" s="112"/>
      <c r="Q13" s="2"/>
      <c r="R13" s="2"/>
      <c r="S13" s="2"/>
      <c r="T13" s="2"/>
      <c r="U13" s="2"/>
      <c r="V13" s="2"/>
      <c r="W13" s="2"/>
      <c r="X13" s="2"/>
      <c r="Y13" s="2"/>
      <c r="Z13" s="2"/>
      <c r="AA13" s="2"/>
      <c r="AB13" s="2"/>
      <c r="AC13" s="2"/>
      <c r="AD13" s="2"/>
      <c r="AE13" s="2"/>
      <c r="AF13" s="2"/>
      <c r="AG13" s="2"/>
      <c r="AH13" s="2"/>
    </row>
    <row r="14" spans="1:34" ht="15.85">
      <c r="A14" s="35"/>
      <c r="B14" s="37" t="str">
        <f ca="1">OFFSET(L!$C$1,MATCH("Declaration"&amp;ADDRESS(ROW(),COLUMN(),4),L!$A:$A,0)-1,SL,,)</f>
        <v>Address:</v>
      </c>
      <c r="C14" s="74"/>
      <c r="D14" s="318" t="s">
        <v>15887</v>
      </c>
      <c r="E14" s="319"/>
      <c r="F14" s="319"/>
      <c r="G14" s="319"/>
      <c r="H14" s="319"/>
      <c r="I14" s="319"/>
      <c r="J14" s="320"/>
      <c r="K14" s="33"/>
      <c r="L14" s="112"/>
      <c r="Q14" s="2"/>
      <c r="R14" s="2"/>
      <c r="S14" s="2"/>
      <c r="T14" s="2"/>
      <c r="U14" s="2"/>
      <c r="V14" s="2"/>
      <c r="W14" s="2"/>
      <c r="X14" s="2"/>
      <c r="Y14" s="2"/>
      <c r="Z14" s="2"/>
      <c r="AA14" s="2"/>
      <c r="AB14" s="2"/>
      <c r="AC14" s="2"/>
      <c r="AD14" s="2"/>
      <c r="AE14" s="2"/>
      <c r="AF14" s="2"/>
      <c r="AG14" s="2"/>
      <c r="AH14" s="2"/>
    </row>
    <row r="15" spans="1:34" ht="15.85">
      <c r="A15" s="35"/>
      <c r="B15" s="37" t="str">
        <f ca="1">OFFSET(L!$C$1,MATCH("Declaration"&amp;ADDRESS(ROW(),COLUMN(),4),L!$A:$A,0)-1,SL,,)</f>
        <v>Contact Name (*):</v>
      </c>
      <c r="C15" s="74"/>
      <c r="D15" s="259" t="s">
        <v>15888</v>
      </c>
      <c r="E15" s="259"/>
      <c r="F15" s="259"/>
      <c r="G15" s="259"/>
      <c r="H15" s="259"/>
      <c r="I15" s="259"/>
      <c r="J15" s="259"/>
      <c r="K15" s="33"/>
      <c r="L15" s="112"/>
      <c r="Q15" s="2"/>
      <c r="R15" s="2"/>
      <c r="S15" s="2"/>
      <c r="T15" s="2"/>
      <c r="U15" s="2"/>
      <c r="V15" s="2"/>
      <c r="W15" s="2"/>
      <c r="X15" s="2"/>
      <c r="Y15" s="2"/>
      <c r="Z15" s="2"/>
      <c r="AA15" s="2"/>
      <c r="AB15" s="2"/>
      <c r="AC15" s="2"/>
      <c r="AD15" s="2"/>
      <c r="AE15" s="2"/>
      <c r="AF15" s="2"/>
      <c r="AG15" s="2"/>
      <c r="AH15" s="2"/>
    </row>
    <row r="16" spans="1:34" ht="15.85">
      <c r="A16" s="35"/>
      <c r="B16" s="37" t="str">
        <f ca="1">OFFSET(L!$C$1,MATCH("Declaration"&amp;ADDRESS(ROW(),COLUMN(),4),L!$A:$A,0)-1,SL,,)</f>
        <v>Email – Contact (*):</v>
      </c>
      <c r="C16" s="74"/>
      <c r="D16" s="333" t="s">
        <v>15889</v>
      </c>
      <c r="E16" s="334"/>
      <c r="F16" s="334"/>
      <c r="G16" s="334"/>
      <c r="H16" s="334"/>
      <c r="I16" s="334"/>
      <c r="J16" s="335"/>
      <c r="K16" s="33"/>
      <c r="L16" s="112"/>
      <c r="Q16" s="2"/>
      <c r="R16" s="2"/>
      <c r="S16" s="2"/>
      <c r="T16" s="2"/>
      <c r="U16" s="2"/>
      <c r="V16" s="2"/>
      <c r="W16" s="2"/>
      <c r="X16" s="2"/>
      <c r="Y16" s="2"/>
      <c r="Z16" s="2"/>
      <c r="AA16" s="2"/>
      <c r="AB16" s="2"/>
      <c r="AC16" s="2"/>
      <c r="AD16" s="2"/>
      <c r="AE16" s="2"/>
      <c r="AF16" s="2"/>
      <c r="AG16" s="2"/>
      <c r="AH16" s="2"/>
    </row>
    <row r="17" spans="1:34" ht="15.85">
      <c r="A17" s="35"/>
      <c r="B17" s="37" t="str">
        <f ca="1">OFFSET(L!$C$1,MATCH("Declaration"&amp;ADDRESS(ROW(),COLUMN(),4),L!$A:$A,0)-1,SL,,)</f>
        <v>Phone – Contact (*):</v>
      </c>
      <c r="C17" s="74"/>
      <c r="D17" s="318" t="s">
        <v>15890</v>
      </c>
      <c r="E17" s="319"/>
      <c r="F17" s="319"/>
      <c r="G17" s="319"/>
      <c r="H17" s="319"/>
      <c r="I17" s="319"/>
      <c r="J17" s="320"/>
      <c r="K17" s="33"/>
      <c r="L17" s="112"/>
      <c r="Q17" s="2"/>
      <c r="R17" s="2"/>
      <c r="S17" s="2"/>
      <c r="T17" s="2"/>
      <c r="U17" s="2"/>
      <c r="V17" s="2"/>
      <c r="W17" s="2"/>
      <c r="X17" s="2"/>
      <c r="Y17" s="2"/>
      <c r="Z17" s="2"/>
      <c r="AA17" s="2"/>
      <c r="AB17" s="2"/>
      <c r="AC17" s="2"/>
      <c r="AD17" s="2"/>
      <c r="AE17" s="2"/>
      <c r="AF17" s="2"/>
      <c r="AG17" s="2"/>
      <c r="AH17" s="2"/>
    </row>
    <row r="18" spans="1:34" ht="23.8">
      <c r="A18" s="35"/>
      <c r="B18" s="37" t="str">
        <f ca="1">OFFSET(L!$C$1,MATCH("Declaration"&amp;ADDRESS(ROW(),COLUMN(),4),L!$A:$A,0)-1,SL,,)</f>
        <v>Authorizer (*):</v>
      </c>
      <c r="C18" s="74"/>
      <c r="D18" s="354" t="s">
        <v>2243</v>
      </c>
      <c r="E18" s="355"/>
      <c r="F18" s="355"/>
      <c r="G18" s="355"/>
      <c r="H18" s="355"/>
      <c r="I18" s="355"/>
      <c r="J18" s="356"/>
      <c r="K18" s="33"/>
      <c r="L18" s="107"/>
      <c r="Q18" s="2"/>
      <c r="R18" s="2"/>
      <c r="S18" s="2"/>
      <c r="T18" s="2"/>
      <c r="U18" s="2"/>
      <c r="V18" s="2"/>
      <c r="W18" s="2"/>
      <c r="X18" s="2"/>
      <c r="Y18" s="2"/>
      <c r="Z18" s="2"/>
      <c r="AA18" s="2"/>
      <c r="AB18" s="2"/>
      <c r="AC18" s="2"/>
      <c r="AD18" s="2"/>
      <c r="AE18" s="2"/>
      <c r="AF18" s="2"/>
      <c r="AG18" s="2"/>
      <c r="AH18" s="2"/>
    </row>
    <row r="19" spans="1:34" ht="23.8">
      <c r="A19" s="35"/>
      <c r="B19" s="37" t="str">
        <f ca="1">OFFSET(L!$C$1,MATCH("Declaration"&amp;ADDRESS(ROW(),COLUMN(),4),L!$A:$A,0)-1,SL,,)</f>
        <v>Title - Authorizer:</v>
      </c>
      <c r="C19" s="74"/>
      <c r="D19" s="318"/>
      <c r="E19" s="319"/>
      <c r="F19" s="319"/>
      <c r="G19" s="319"/>
      <c r="H19" s="319"/>
      <c r="I19" s="319"/>
      <c r="J19" s="320"/>
      <c r="K19" s="33"/>
      <c r="L19" s="107"/>
      <c r="P19" s="2"/>
      <c r="Q19" s="2"/>
      <c r="R19" s="2"/>
      <c r="S19" s="2"/>
      <c r="T19" s="2"/>
      <c r="U19" s="2"/>
      <c r="V19" s="2"/>
      <c r="W19" s="2"/>
      <c r="X19" s="2"/>
      <c r="Y19" s="2"/>
      <c r="Z19" s="2"/>
      <c r="AA19" s="2"/>
      <c r="AB19" s="2"/>
      <c r="AC19" s="2"/>
      <c r="AD19" s="2"/>
      <c r="AE19" s="2"/>
      <c r="AF19" s="2"/>
      <c r="AG19" s="2"/>
      <c r="AH19" s="2"/>
    </row>
    <row r="20" spans="1:34" ht="23.8">
      <c r="A20" s="35"/>
      <c r="B20" s="37" t="str">
        <f ca="1">OFFSET(L!$C$1,MATCH("Declaration"&amp;ADDRESS(ROW(),COLUMN(),4),L!$A:$A,0)-1,SL,,)</f>
        <v>Email - Authorizer (*):</v>
      </c>
      <c r="C20" s="74"/>
      <c r="D20" s="333" t="s">
        <v>2243</v>
      </c>
      <c r="E20" s="334"/>
      <c r="F20" s="334"/>
      <c r="G20" s="334"/>
      <c r="H20" s="334"/>
      <c r="I20" s="334"/>
      <c r="J20" s="335"/>
      <c r="K20" s="33"/>
      <c r="L20" s="107"/>
      <c r="P20" s="2"/>
      <c r="Q20" s="2"/>
      <c r="R20" s="2"/>
      <c r="S20" s="2"/>
      <c r="T20" s="2"/>
      <c r="U20" s="2"/>
      <c r="V20" s="2"/>
      <c r="W20" s="2"/>
      <c r="X20" s="2"/>
      <c r="Y20" s="2"/>
      <c r="Z20" s="2"/>
      <c r="AA20" s="2"/>
      <c r="AB20" s="2"/>
      <c r="AC20" s="2"/>
      <c r="AD20" s="2"/>
      <c r="AE20" s="2"/>
      <c r="AF20" s="2"/>
      <c r="AG20" s="2"/>
      <c r="AH20" s="2"/>
    </row>
    <row r="21" spans="1:34" ht="15.85">
      <c r="A21" s="35"/>
      <c r="B21" s="37" t="str">
        <f ca="1">OFFSET(L!$C$1,MATCH("Declaration"&amp;ADDRESS(ROW(),COLUMN(),4),L!$A:$A,0)-1,SL,,)</f>
        <v>Phone - Authorizer:</v>
      </c>
      <c r="C21" s="130"/>
      <c r="D21" s="338"/>
      <c r="E21" s="339"/>
      <c r="F21" s="339"/>
      <c r="G21" s="339"/>
      <c r="H21" s="339"/>
      <c r="I21" s="339"/>
      <c r="J21" s="340"/>
      <c r="K21" s="33"/>
      <c r="L21" s="112"/>
      <c r="P21" s="2"/>
      <c r="Q21" s="2"/>
      <c r="R21" s="2"/>
      <c r="S21" s="2"/>
      <c r="T21" s="2"/>
      <c r="U21" s="2"/>
      <c r="V21" s="2"/>
      <c r="W21" s="2"/>
      <c r="X21" s="2"/>
      <c r="Y21" s="2"/>
      <c r="Z21" s="2"/>
      <c r="AA21" s="2"/>
      <c r="AB21" s="2"/>
      <c r="AC21" s="2"/>
      <c r="AD21" s="2"/>
      <c r="AE21" s="2"/>
      <c r="AF21" s="2"/>
      <c r="AG21" s="2"/>
      <c r="AH21" s="2"/>
    </row>
    <row r="22" spans="1:34" ht="17.3">
      <c r="A22" s="35"/>
      <c r="B22" s="37" t="str">
        <f ca="1">OFFSET(L!$C$1,MATCH("Declaration"&amp;ADDRESS(ROW(),COLUMN(),4),L!$A:$A,0)-1,SL,,)</f>
        <v>Effective Date (*):</v>
      </c>
      <c r="C22" s="75"/>
      <c r="D22" s="296">
        <v>46132</v>
      </c>
      <c r="E22" s="297"/>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3">
      <c r="A23" s="38"/>
      <c r="B23" s="76"/>
      <c r="C23" s="16"/>
      <c r="D23" s="346"/>
      <c r="E23" s="34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85">
      <c r="A24" s="39"/>
      <c r="B24" s="298" t="str">
        <f ca="1">OFFSET(L!$C$1,MATCH("Declaration"&amp;ADDRESS(ROW(),COLUMN(),4),L!$A:$A,0)-1,SL,,)</f>
        <v>Answer the following questions 1 - 8 based on the declaration scope indicated above</v>
      </c>
      <c r="C24" s="298"/>
      <c r="D24" s="298"/>
      <c r="E24" s="298"/>
      <c r="F24" s="298"/>
      <c r="G24" s="298"/>
      <c r="H24" s="298"/>
      <c r="I24" s="298"/>
      <c r="J24" s="298"/>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5" t="str">
        <f ca="1">OFFSET(L!$C$1,MATCH("Declaration"&amp;ADDRESS(ROW(),COLUMN(),4),L!$A:$A,0)-1,SL,,)</f>
        <v>Answer</v>
      </c>
      <c r="E25" s="305"/>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8">
      <c r="A26" s="38"/>
      <c r="B26" s="37" t="str">
        <f ca="1">OFFSET(L!$C$1,MATCH("Declaration"&amp;ADDRESS(ROW(),COLUMN(),4),L!$A:$A,0)-1,SL,,)&amp;P26</f>
        <v xml:space="preserve">Tantalum  </v>
      </c>
      <c r="C26" s="32"/>
      <c r="D26" s="294" t="s">
        <v>474</v>
      </c>
      <c r="E26" s="295"/>
      <c r="F26" s="11"/>
      <c r="G26" s="302"/>
      <c r="H26" s="303"/>
      <c r="I26" s="303"/>
      <c r="J26" s="304"/>
      <c r="K26" s="33"/>
      <c r="L26" s="113"/>
      <c r="P26" s="42" t="str">
        <f>IF(D$26="No","","(*)")</f>
        <v/>
      </c>
      <c r="R26" s="2"/>
      <c r="S26" s="2"/>
      <c r="T26" s="2"/>
      <c r="U26" s="2"/>
      <c r="V26" s="2"/>
      <c r="W26" s="2"/>
      <c r="X26" s="2"/>
      <c r="Y26" s="2"/>
      <c r="Z26" s="2"/>
      <c r="AA26" s="2"/>
      <c r="AB26" s="2"/>
      <c r="AC26" s="2"/>
      <c r="AD26" s="2"/>
      <c r="AE26" s="2"/>
      <c r="AF26" s="2"/>
      <c r="AG26" s="2"/>
      <c r="AH26" s="2"/>
    </row>
    <row r="27" spans="1:34" ht="23.8">
      <c r="A27" s="38"/>
      <c r="B27" s="37" t="str">
        <f ca="1">OFFSET(L!$C$1,MATCH("Declaration"&amp;ADDRESS(ROW(),COLUMN(),4),L!$A:$A,0)-1,SL,,)&amp;P27</f>
        <v>Tin  (*)</v>
      </c>
      <c r="C27" s="32"/>
      <c r="D27" s="294" t="s">
        <v>473</v>
      </c>
      <c r="E27" s="295"/>
      <c r="F27" s="11"/>
      <c r="G27" s="302"/>
      <c r="H27" s="303"/>
      <c r="I27" s="303"/>
      <c r="J27" s="304"/>
      <c r="K27" s="33"/>
      <c r="L27" s="113"/>
      <c r="P27" s="42" t="str">
        <f>IF(D$27="No","","(*)")</f>
        <v>(*)</v>
      </c>
      <c r="R27" s="2"/>
      <c r="S27" s="2"/>
      <c r="T27" s="2"/>
      <c r="U27" s="2"/>
      <c r="V27" s="2"/>
      <c r="W27" s="2"/>
      <c r="X27" s="2"/>
      <c r="Y27" s="2"/>
      <c r="Z27" s="2"/>
      <c r="AA27" s="2"/>
      <c r="AB27" s="2"/>
      <c r="AC27" s="2"/>
      <c r="AD27" s="2"/>
      <c r="AE27" s="2"/>
      <c r="AF27" s="2"/>
      <c r="AG27" s="2"/>
      <c r="AH27" s="2"/>
    </row>
    <row r="28" spans="1:34" ht="23.8">
      <c r="A28" s="38"/>
      <c r="B28" s="37" t="str">
        <f ca="1">OFFSET(L!$C$1,MATCH("Declaration"&amp;ADDRESS(ROW(),COLUMN(),4),L!$A:$A,0)-1,SL,,)&amp;P28</f>
        <v xml:space="preserve">Gold  </v>
      </c>
      <c r="C28" s="32"/>
      <c r="D28" s="294" t="s">
        <v>474</v>
      </c>
      <c r="E28" s="295"/>
      <c r="F28" s="11"/>
      <c r="G28" s="302"/>
      <c r="H28" s="303"/>
      <c r="I28" s="303"/>
      <c r="J28" s="304"/>
      <c r="K28" s="33"/>
      <c r="L28" s="113"/>
      <c r="P28" s="42" t="str">
        <f>IF(D$28="No","","(*)")</f>
        <v/>
      </c>
      <c r="R28" s="2"/>
      <c r="S28" s="2"/>
      <c r="T28" s="2"/>
      <c r="U28" s="2"/>
      <c r="V28" s="2"/>
      <c r="W28" s="2"/>
      <c r="X28" s="2"/>
      <c r="Y28" s="2"/>
      <c r="Z28" s="2"/>
      <c r="AA28" s="2"/>
      <c r="AB28" s="2"/>
      <c r="AC28" s="2"/>
      <c r="AD28" s="2"/>
      <c r="AE28" s="2"/>
      <c r="AF28" s="2"/>
      <c r="AG28" s="2"/>
      <c r="AH28" s="2"/>
    </row>
    <row r="29" spans="1:34" ht="23.8">
      <c r="A29" s="38"/>
      <c r="B29" s="37" t="str">
        <f ca="1">OFFSET(L!$C$1,MATCH("Declaration"&amp;ADDRESS(ROW(),COLUMN(),4),L!$A:$A,0)-1,SL,,)&amp;P29</f>
        <v xml:space="preserve">Tungsten  </v>
      </c>
      <c r="C29" s="32"/>
      <c r="D29" s="294" t="s">
        <v>474</v>
      </c>
      <c r="E29" s="295"/>
      <c r="F29" s="11"/>
      <c r="G29" s="302"/>
      <c r="H29" s="303"/>
      <c r="I29" s="303"/>
      <c r="J29" s="304"/>
      <c r="K29" s="33"/>
      <c r="L29" s="113"/>
      <c r="P29" s="42" t="str">
        <f>IF(D$29="No","","(*)")</f>
        <v/>
      </c>
      <c r="R29" s="2"/>
      <c r="S29" s="2"/>
      <c r="T29" s="2"/>
      <c r="U29" s="2"/>
      <c r="V29" s="2"/>
      <c r="W29" s="2"/>
      <c r="X29" s="2"/>
      <c r="Y29" s="2"/>
      <c r="Z29" s="2"/>
      <c r="AA29" s="2"/>
      <c r="AB29" s="2"/>
      <c r="AC29" s="2"/>
      <c r="AD29" s="2"/>
      <c r="AE29" s="2"/>
      <c r="AF29" s="2"/>
      <c r="AG29" s="2"/>
      <c r="AH29" s="2"/>
    </row>
    <row r="30" spans="1:34" ht="17.3">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299" t="str">
        <f ca="1">D25</f>
        <v>Answer</v>
      </c>
      <c r="E31" s="299"/>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3.8">
      <c r="A32" s="38"/>
      <c r="B32" s="37" t="str">
        <f ca="1">B26</f>
        <v xml:space="preserve">Tantalum  </v>
      </c>
      <c r="C32" s="9"/>
      <c r="D32" s="300"/>
      <c r="E32" s="301"/>
      <c r="F32" s="44"/>
      <c r="G32" s="302"/>
      <c r="H32" s="303"/>
      <c r="I32" s="303"/>
      <c r="J32" s="304"/>
      <c r="K32" s="33"/>
      <c r="L32" s="113"/>
      <c r="P32" s="42" t="str">
        <f>IF(D$32="No","","(*)")</f>
        <v>(*)</v>
      </c>
      <c r="Q32" s="2"/>
      <c r="R32" s="2"/>
      <c r="S32" s="2"/>
      <c r="T32" s="2"/>
      <c r="U32" s="2"/>
      <c r="V32" s="2"/>
      <c r="W32" s="2"/>
      <c r="X32" s="2"/>
      <c r="Y32" s="2"/>
      <c r="Z32" s="2"/>
      <c r="AA32" s="2"/>
      <c r="AB32" s="2"/>
      <c r="AC32" s="2"/>
      <c r="AD32" s="2"/>
      <c r="AE32" s="2"/>
      <c r="AF32" s="2"/>
      <c r="AG32" s="2"/>
      <c r="AH32" s="2"/>
    </row>
    <row r="33" spans="1:34" ht="23.8">
      <c r="A33" s="38"/>
      <c r="B33" s="37" t="str">
        <f ca="1">B27</f>
        <v>Tin  (*)</v>
      </c>
      <c r="C33" s="9"/>
      <c r="D33" s="294" t="s">
        <v>473</v>
      </c>
      <c r="E33" s="295"/>
      <c r="F33" s="44"/>
      <c r="G33" s="302"/>
      <c r="H33" s="303"/>
      <c r="I33" s="303"/>
      <c r="J33" s="304"/>
      <c r="K33" s="33"/>
      <c r="L33" s="113"/>
      <c r="P33" s="42" t="str">
        <f>IF(D$33="No","","(*)")</f>
        <v>(*)</v>
      </c>
      <c r="Q33" s="2"/>
      <c r="R33" s="2"/>
      <c r="S33" s="2"/>
      <c r="T33" s="2"/>
      <c r="U33" s="2"/>
      <c r="V33" s="2"/>
      <c r="W33" s="2"/>
      <c r="X33" s="2"/>
      <c r="Y33" s="2"/>
      <c r="Z33" s="2"/>
      <c r="AA33" s="2"/>
      <c r="AB33" s="2"/>
      <c r="AC33" s="2"/>
      <c r="AD33" s="2"/>
      <c r="AE33" s="2"/>
      <c r="AF33" s="2"/>
      <c r="AG33" s="2"/>
      <c r="AH33" s="2"/>
    </row>
    <row r="34" spans="1:34" ht="23.8">
      <c r="A34" s="38"/>
      <c r="B34" s="37" t="str">
        <f ca="1">B28</f>
        <v xml:space="preserve">Gold  </v>
      </c>
      <c r="C34" s="9"/>
      <c r="D34" s="294"/>
      <c r="E34" s="295"/>
      <c r="F34" s="44"/>
      <c r="G34" s="302"/>
      <c r="H34" s="303"/>
      <c r="I34" s="303"/>
      <c r="J34" s="304"/>
      <c r="K34" s="33"/>
      <c r="L34" s="113"/>
      <c r="P34" s="42" t="str">
        <f>IF(D$34="No","","(*)")</f>
        <v>(*)</v>
      </c>
      <c r="Q34" s="2"/>
      <c r="R34" s="2"/>
      <c r="S34" s="2"/>
      <c r="T34" s="2"/>
      <c r="U34" s="2"/>
      <c r="V34" s="2"/>
      <c r="W34" s="2"/>
      <c r="X34" s="2"/>
      <c r="Y34" s="2"/>
      <c r="Z34" s="2"/>
      <c r="AA34" s="2"/>
      <c r="AB34" s="2"/>
      <c r="AC34" s="2"/>
      <c r="AD34" s="2"/>
      <c r="AE34" s="2"/>
      <c r="AF34" s="2"/>
      <c r="AG34" s="2"/>
      <c r="AH34" s="2"/>
    </row>
    <row r="35" spans="1:34" ht="23.8">
      <c r="A35" s="38"/>
      <c r="B35" s="37" t="str">
        <f ca="1">B29</f>
        <v xml:space="preserve">Tungsten  </v>
      </c>
      <c r="C35" s="9"/>
      <c r="D35" s="294"/>
      <c r="E35" s="295"/>
      <c r="F35" s="44"/>
      <c r="G35" s="302"/>
      <c r="H35" s="303"/>
      <c r="I35" s="303"/>
      <c r="J35" s="304"/>
      <c r="K35" s="33"/>
      <c r="L35" s="113"/>
      <c r="P35" s="42" t="str">
        <f>IF(D$35="No","","(*)")</f>
        <v>(*)</v>
      </c>
      <c r="Q35" s="2"/>
      <c r="R35" s="2"/>
      <c r="S35" s="2"/>
      <c r="T35" s="2"/>
      <c r="U35" s="2"/>
      <c r="V35" s="2"/>
      <c r="W35" s="2"/>
      <c r="X35" s="2"/>
      <c r="Y35" s="2"/>
      <c r="Z35" s="2"/>
      <c r="AA35" s="2"/>
      <c r="AB35" s="2"/>
      <c r="AC35" s="2"/>
      <c r="AD35" s="2"/>
      <c r="AE35" s="2"/>
      <c r="AF35" s="2"/>
      <c r="AG35" s="2"/>
      <c r="AH35" s="2"/>
    </row>
    <row r="36" spans="1:34" ht="17.3">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299" t="str">
        <f ca="1">D25</f>
        <v>Answer</v>
      </c>
      <c r="E37" s="299"/>
      <c r="F37" s="17"/>
      <c r="G37" s="41" t="str">
        <f ca="1">G25</f>
        <v>Comments</v>
      </c>
      <c r="H37" s="345"/>
      <c r="I37" s="345"/>
      <c r="J37" s="34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3.8">
      <c r="A38" s="38"/>
      <c r="B38" s="37" t="str">
        <f ca="1">OFFSET(L!$C$1,MATCH("Declaration"&amp;ADDRESS(ROW(),COLUMN(),4),L!$A:$A,0)-1,SL,,)&amp;P38</f>
        <v xml:space="preserve">Tantalum  </v>
      </c>
      <c r="C38" s="9"/>
      <c r="D38" s="294"/>
      <c r="E38" s="295"/>
      <c r="F38" s="44"/>
      <c r="G38" s="302"/>
      <c r="H38" s="303"/>
      <c r="I38" s="303"/>
      <c r="J38" s="304"/>
      <c r="K38" s="33"/>
      <c r="L38" s="113"/>
      <c r="P38" s="42" t="str">
        <f>IF((OR(D$26="No",D$32="No")),"","(*)")</f>
        <v/>
      </c>
      <c r="Q38" s="2"/>
      <c r="R38" s="2"/>
      <c r="S38" s="2"/>
      <c r="T38" s="2"/>
      <c r="U38" s="2"/>
      <c r="V38" s="2"/>
      <c r="W38" s="2"/>
      <c r="X38" s="2"/>
      <c r="Y38" s="2"/>
      <c r="Z38" s="2"/>
      <c r="AA38" s="2"/>
      <c r="AB38" s="2"/>
      <c r="AC38" s="2"/>
      <c r="AD38" s="2"/>
      <c r="AE38" s="2"/>
      <c r="AF38" s="2"/>
      <c r="AG38" s="2"/>
    </row>
    <row r="39" spans="1:34" ht="94.5" customHeight="1">
      <c r="A39" s="38"/>
      <c r="B39" s="37" t="str">
        <f ca="1">OFFSET(L!$C$1,MATCH("Declaration"&amp;ADDRESS(ROW(),COLUMN(),4),L!$A:$A,0)-1,SL,,)&amp;P39</f>
        <v>Tin  (*)</v>
      </c>
      <c r="C39" s="9"/>
      <c r="D39" s="294" t="s">
        <v>473</v>
      </c>
      <c r="E39" s="295"/>
      <c r="F39" s="44"/>
      <c r="G39" s="302" t="s">
        <v>15879</v>
      </c>
      <c r="H39" s="303"/>
      <c r="I39" s="303"/>
      <c r="J39" s="304"/>
      <c r="K39" s="33"/>
      <c r="L39" s="113"/>
      <c r="P39" s="42" t="str">
        <f>IF((OR(D$27="No",D$33="No")),"","(*)")</f>
        <v>(*)</v>
      </c>
      <c r="Q39" s="2"/>
      <c r="R39" s="2"/>
      <c r="S39" s="2"/>
      <c r="T39" s="2"/>
      <c r="U39" s="2"/>
      <c r="V39" s="2"/>
      <c r="W39" s="2"/>
      <c r="X39" s="2"/>
      <c r="Y39" s="2"/>
      <c r="Z39" s="2"/>
      <c r="AA39" s="2"/>
      <c r="AB39" s="2"/>
      <c r="AC39" s="2"/>
      <c r="AD39" s="2"/>
      <c r="AE39" s="2"/>
      <c r="AF39" s="2"/>
      <c r="AG39" s="2"/>
    </row>
    <row r="40" spans="1:34" ht="23.8">
      <c r="A40" s="38"/>
      <c r="B40" s="37" t="str">
        <f ca="1">OFFSET(L!$C$1,MATCH("Declaration"&amp;ADDRESS(ROW(),COLUMN(),4),L!$A:$A,0)-1,SL,,)&amp;P40</f>
        <v xml:space="preserve">Gold  </v>
      </c>
      <c r="C40" s="9"/>
      <c r="D40" s="294"/>
      <c r="E40" s="295"/>
      <c r="F40" s="44"/>
      <c r="G40" s="302"/>
      <c r="H40" s="303"/>
      <c r="I40" s="303"/>
      <c r="J40" s="304"/>
      <c r="K40" s="33"/>
      <c r="L40" s="113"/>
      <c r="P40" s="42" t="str">
        <f>IF((OR(D$28="No",D$34="No")),"","(*)")</f>
        <v/>
      </c>
      <c r="Q40" s="2"/>
      <c r="R40" s="2"/>
      <c r="S40" s="2"/>
      <c r="T40" s="2"/>
      <c r="U40" s="2"/>
      <c r="V40" s="2"/>
      <c r="W40" s="2"/>
      <c r="X40" s="2"/>
      <c r="Y40" s="2"/>
      <c r="Z40" s="2"/>
      <c r="AA40" s="2"/>
      <c r="AB40" s="2"/>
      <c r="AC40" s="2"/>
      <c r="AD40" s="2"/>
      <c r="AE40" s="2"/>
      <c r="AF40" s="2"/>
      <c r="AG40" s="2"/>
    </row>
    <row r="41" spans="1:34" ht="23.8">
      <c r="A41" s="38"/>
      <c r="B41" s="37" t="str">
        <f ca="1">OFFSET(L!$C$1,MATCH("Declaration"&amp;ADDRESS(ROW(),COLUMN(),4),L!$A:$A,0)-1,SL,,)&amp;P41</f>
        <v xml:space="preserve">Tungsten  </v>
      </c>
      <c r="C41" s="9"/>
      <c r="D41" s="294"/>
      <c r="E41" s="295"/>
      <c r="F41" s="44"/>
      <c r="G41" s="302"/>
      <c r="H41" s="303"/>
      <c r="I41" s="303"/>
      <c r="J41" s="304"/>
      <c r="K41" s="33"/>
      <c r="L41" s="113"/>
      <c r="P41" s="42" t="str">
        <f>IF((OR(D$29="No",D$35="No")),"","(*)")</f>
        <v/>
      </c>
      <c r="Q41" s="2"/>
      <c r="R41" s="2"/>
      <c r="S41" s="2"/>
      <c r="T41" s="2"/>
      <c r="U41" s="2"/>
      <c r="V41" s="2"/>
      <c r="W41" s="2"/>
      <c r="X41" s="2"/>
      <c r="Y41" s="2"/>
      <c r="Z41" s="2"/>
      <c r="AA41" s="2"/>
      <c r="AB41" s="2"/>
      <c r="AC41" s="2"/>
      <c r="AD41" s="2"/>
      <c r="AE41" s="2"/>
      <c r="AF41" s="2"/>
      <c r="AG41" s="2"/>
    </row>
    <row r="42" spans="1:34" ht="17.3">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299" t="str">
        <f ca="1">D25</f>
        <v>Answer</v>
      </c>
      <c r="E43" s="299"/>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05" customHeight="1">
      <c r="A44" s="38"/>
      <c r="B44" s="37" t="str">
        <f ca="1">OFFSET(L!$C$1,MATCH("Declaration"&amp;ADDRESS(ROW(),COLUMN(),4),L!$A:$A,0)-1,SL,,)&amp;P44</f>
        <v xml:space="preserve">Tantalum  </v>
      </c>
      <c r="C44" s="9"/>
      <c r="D44" s="294"/>
      <c r="E44" s="295"/>
      <c r="F44" s="44"/>
      <c r="G44" s="302"/>
      <c r="H44" s="303"/>
      <c r="I44" s="303"/>
      <c r="J44" s="304"/>
      <c r="K44" s="33"/>
      <c r="L44" s="108"/>
      <c r="P44" s="42" t="str">
        <f>IF((OR(D$26="No",D$32="No")),"","(*)")</f>
        <v/>
      </c>
      <c r="Q44" s="2"/>
      <c r="R44" s="2"/>
      <c r="S44" s="2"/>
      <c r="T44" s="2"/>
      <c r="U44" s="2"/>
      <c r="V44" s="2"/>
      <c r="W44" s="2"/>
      <c r="X44" s="2"/>
      <c r="Y44" s="2"/>
      <c r="Z44" s="2"/>
      <c r="AA44" s="2"/>
      <c r="AB44" s="2"/>
      <c r="AC44" s="2"/>
      <c r="AD44" s="2"/>
      <c r="AE44" s="2"/>
      <c r="AF44" s="2"/>
      <c r="AG44" s="2"/>
      <c r="AH44" s="2"/>
    </row>
    <row r="45" spans="1:34" ht="84.8" customHeight="1">
      <c r="A45" s="38"/>
      <c r="B45" s="37" t="str">
        <f ca="1">OFFSET(L!$C$1,MATCH("Declaration"&amp;ADDRESS(ROW(),COLUMN(),4),L!$A:$A,0)-1,SL,,)&amp;P45</f>
        <v>Tin  (*)</v>
      </c>
      <c r="C45" s="9"/>
      <c r="D45" s="294" t="s">
        <v>473</v>
      </c>
      <c r="E45" s="295"/>
      <c r="F45" s="44"/>
      <c r="G45" s="302" t="s">
        <v>15880</v>
      </c>
      <c r="H45" s="303"/>
      <c r="I45" s="303"/>
      <c r="J45" s="304"/>
      <c r="K45" s="33"/>
      <c r="L45" s="108"/>
      <c r="P45" s="42" t="str">
        <f>IF((OR(D$27="No",D$33="No")),"","(*)")</f>
        <v>(*)</v>
      </c>
      <c r="Q45" s="2"/>
      <c r="R45" s="2"/>
      <c r="S45" s="2"/>
      <c r="T45" s="2"/>
      <c r="U45" s="2"/>
      <c r="V45" s="2"/>
      <c r="W45" s="2"/>
      <c r="X45" s="2"/>
      <c r="Y45" s="2"/>
      <c r="Z45" s="2"/>
      <c r="AA45" s="2"/>
      <c r="AB45" s="2"/>
      <c r="AC45" s="2"/>
      <c r="AD45" s="2"/>
      <c r="AE45" s="2"/>
      <c r="AF45" s="2"/>
      <c r="AG45" s="2"/>
      <c r="AH45" s="2"/>
    </row>
    <row r="46" spans="1:34" ht="23.05" customHeight="1">
      <c r="A46" s="38"/>
      <c r="B46" s="37" t="str">
        <f ca="1">OFFSET(L!$C$1,MATCH("Declaration"&amp;ADDRESS(ROW(),COLUMN(),4),L!$A:$A,0)-1,SL,,)&amp;P46</f>
        <v xml:space="preserve">Gold  </v>
      </c>
      <c r="C46" s="9"/>
      <c r="D46" s="294"/>
      <c r="E46" s="295"/>
      <c r="F46" s="44"/>
      <c r="G46" s="302"/>
      <c r="H46" s="303"/>
      <c r="I46" s="303"/>
      <c r="J46" s="304"/>
      <c r="K46" s="33"/>
      <c r="L46" s="108"/>
      <c r="P46" s="42" t="str">
        <f>IF((OR(D$28="No",D$34="No")),"","(*)")</f>
        <v/>
      </c>
      <c r="Q46" s="2"/>
      <c r="R46" s="2"/>
      <c r="S46" s="2"/>
      <c r="T46" s="2"/>
      <c r="U46" s="2"/>
      <c r="V46" s="2"/>
      <c r="W46" s="2"/>
      <c r="X46" s="2"/>
      <c r="Y46" s="2"/>
      <c r="Z46" s="2"/>
      <c r="AA46" s="2"/>
      <c r="AB46" s="2"/>
      <c r="AC46" s="2"/>
      <c r="AD46" s="2"/>
      <c r="AE46" s="2"/>
      <c r="AF46" s="2"/>
      <c r="AG46" s="2"/>
      <c r="AH46" s="2"/>
    </row>
    <row r="47" spans="1:34" ht="23.05" customHeight="1">
      <c r="A47" s="38"/>
      <c r="B47" s="37" t="str">
        <f ca="1">OFFSET(L!$C$1,MATCH("Declaration"&amp;ADDRESS(ROW(),COLUMN(),4),L!$A:$A,0)-1,SL,,)&amp;P47</f>
        <v xml:space="preserve">Tungsten  </v>
      </c>
      <c r="C47" s="9"/>
      <c r="D47" s="294"/>
      <c r="E47" s="295"/>
      <c r="F47" s="44"/>
      <c r="G47" s="302"/>
      <c r="H47" s="303"/>
      <c r="I47" s="303"/>
      <c r="J47" s="304"/>
      <c r="K47" s="33"/>
      <c r="L47" s="108"/>
      <c r="P47" s="42" t="str">
        <f>IF((OR(D$29="No",D$35="No")),"","(*)")</f>
        <v/>
      </c>
      <c r="Q47" s="2"/>
      <c r="R47" s="2"/>
      <c r="S47" s="2"/>
      <c r="T47" s="2"/>
      <c r="U47" s="2"/>
      <c r="V47" s="2"/>
      <c r="W47" s="2"/>
      <c r="X47" s="2"/>
      <c r="Y47" s="2"/>
      <c r="Z47" s="2"/>
      <c r="AA47" s="2"/>
      <c r="AB47" s="2"/>
      <c r="AC47" s="2"/>
      <c r="AD47" s="2"/>
      <c r="AE47" s="2"/>
      <c r="AF47" s="2"/>
      <c r="AG47" s="2"/>
      <c r="AH47" s="2"/>
    </row>
    <row r="48" spans="1:34" ht="23.0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299" t="str">
        <f ca="1">D25</f>
        <v>Answer</v>
      </c>
      <c r="E49" s="299"/>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8">
      <c r="A50" s="38"/>
      <c r="B50" s="37" t="str">
        <f ca="1">B38</f>
        <v xml:space="preserve">Tantalum  </v>
      </c>
      <c r="C50" s="9"/>
      <c r="D50" s="294"/>
      <c r="E50" s="295"/>
      <c r="F50" s="44"/>
      <c r="G50" s="302"/>
      <c r="H50" s="303"/>
      <c r="I50" s="303"/>
      <c r="J50" s="304"/>
      <c r="K50" s="33"/>
      <c r="L50" s="113"/>
      <c r="P50" s="2"/>
      <c r="Q50" s="2"/>
      <c r="R50" s="2"/>
      <c r="S50" s="2"/>
      <c r="T50" s="2"/>
      <c r="U50" s="2"/>
      <c r="V50" s="2"/>
      <c r="W50" s="2"/>
      <c r="X50" s="2"/>
      <c r="Y50" s="2"/>
      <c r="Z50" s="2"/>
      <c r="AA50" s="2"/>
      <c r="AB50" s="2"/>
      <c r="AC50" s="2"/>
      <c r="AD50" s="2"/>
      <c r="AE50" s="2"/>
      <c r="AF50" s="2"/>
      <c r="AG50" s="2"/>
      <c r="AH50" s="2"/>
    </row>
    <row r="51" spans="1:34" ht="23.8">
      <c r="A51" s="38"/>
      <c r="B51" s="37" t="str">
        <f ca="1">B39</f>
        <v>Tin  (*)</v>
      </c>
      <c r="C51" s="9"/>
      <c r="D51" s="294" t="s">
        <v>474</v>
      </c>
      <c r="E51" s="295"/>
      <c r="F51" s="44"/>
      <c r="G51" s="302"/>
      <c r="H51" s="303"/>
      <c r="I51" s="303"/>
      <c r="J51" s="304"/>
      <c r="K51" s="33"/>
      <c r="L51" s="113"/>
      <c r="P51" s="2"/>
      <c r="Q51" s="2"/>
      <c r="R51" s="2"/>
      <c r="S51" s="2"/>
      <c r="T51" s="2"/>
      <c r="U51" s="2"/>
      <c r="V51" s="2"/>
      <c r="W51" s="2"/>
      <c r="X51" s="2"/>
      <c r="Y51" s="2"/>
      <c r="Z51" s="2"/>
      <c r="AA51" s="2"/>
      <c r="AB51" s="2"/>
      <c r="AC51" s="2"/>
      <c r="AD51" s="2"/>
      <c r="AE51" s="2"/>
      <c r="AF51" s="2"/>
      <c r="AG51" s="2"/>
      <c r="AH51" s="2"/>
    </row>
    <row r="52" spans="1:34" ht="23.8">
      <c r="A52" s="38"/>
      <c r="B52" s="37" t="str">
        <f ca="1">B40</f>
        <v xml:space="preserve">Gold  </v>
      </c>
      <c r="C52" s="9"/>
      <c r="D52" s="294"/>
      <c r="E52" s="295"/>
      <c r="F52" s="44"/>
      <c r="G52" s="302"/>
      <c r="H52" s="303"/>
      <c r="I52" s="303"/>
      <c r="J52" s="304"/>
      <c r="K52" s="33"/>
      <c r="L52" s="113"/>
      <c r="P52" s="2"/>
      <c r="Q52" s="2"/>
      <c r="R52" s="2"/>
      <c r="S52" s="2"/>
      <c r="T52" s="2"/>
      <c r="U52" s="2"/>
      <c r="V52" s="2"/>
      <c r="W52" s="2"/>
      <c r="X52" s="2"/>
      <c r="Y52" s="2"/>
      <c r="Z52" s="2"/>
      <c r="AA52" s="2"/>
      <c r="AB52" s="2"/>
      <c r="AC52" s="2"/>
      <c r="AD52" s="2"/>
      <c r="AE52" s="2"/>
      <c r="AF52" s="2"/>
      <c r="AG52" s="2"/>
      <c r="AH52" s="2"/>
    </row>
    <row r="53" spans="1:34" ht="23.8">
      <c r="A53" s="38"/>
      <c r="B53" s="37" t="str">
        <f ca="1">B41</f>
        <v xml:space="preserve">Tungsten  </v>
      </c>
      <c r="C53" s="9"/>
      <c r="D53" s="294"/>
      <c r="E53" s="295"/>
      <c r="F53" s="44"/>
      <c r="G53" s="302"/>
      <c r="H53" s="303"/>
      <c r="I53" s="303"/>
      <c r="J53" s="304"/>
      <c r="K53" s="33"/>
      <c r="L53" s="113"/>
      <c r="P53" s="2"/>
      <c r="Q53" s="2"/>
      <c r="R53" s="2"/>
      <c r="S53" s="2"/>
      <c r="T53" s="2"/>
      <c r="U53" s="2"/>
      <c r="V53" s="2"/>
      <c r="W53" s="2"/>
      <c r="X53" s="2"/>
      <c r="Y53" s="2"/>
      <c r="Z53" s="2"/>
      <c r="AA53" s="2"/>
      <c r="AB53" s="2"/>
      <c r="AC53" s="2"/>
      <c r="AD53" s="2"/>
      <c r="AE53" s="2"/>
      <c r="AF53" s="2"/>
      <c r="AG53" s="2"/>
      <c r="AH53" s="2"/>
    </row>
    <row r="54" spans="1:34" ht="17.3">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299" t="str">
        <f ca="1">D25</f>
        <v>Answer</v>
      </c>
      <c r="E55" s="299"/>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8">
      <c r="A56" s="38"/>
      <c r="B56" s="37" t="str">
        <f ca="1">B38</f>
        <v xml:space="preserve">Tantalum  </v>
      </c>
      <c r="C56" s="32"/>
      <c r="D56" s="336"/>
      <c r="E56" s="337"/>
      <c r="F56" s="44"/>
      <c r="G56" s="302"/>
      <c r="H56" s="303"/>
      <c r="I56" s="303"/>
      <c r="J56" s="304"/>
      <c r="K56" s="33"/>
      <c r="L56" s="113"/>
      <c r="P56" s="2"/>
      <c r="Q56" s="2"/>
      <c r="R56" s="2"/>
      <c r="S56" s="2"/>
      <c r="T56" s="2"/>
      <c r="U56" s="2"/>
      <c r="V56" s="2"/>
      <c r="W56" s="2"/>
      <c r="X56" s="2"/>
      <c r="Y56" s="2"/>
      <c r="Z56" s="2"/>
      <c r="AA56" s="2"/>
      <c r="AB56" s="2"/>
      <c r="AC56" s="2"/>
      <c r="AD56" s="2"/>
      <c r="AE56" s="2"/>
      <c r="AF56" s="2"/>
      <c r="AG56" s="2"/>
      <c r="AH56" s="2"/>
    </row>
    <row r="57" spans="1:34" ht="23.8">
      <c r="A57" s="38"/>
      <c r="B57" s="37" t="str">
        <f ca="1">B39</f>
        <v>Tin  (*)</v>
      </c>
      <c r="C57" s="32"/>
      <c r="D57" s="336" t="s">
        <v>15881</v>
      </c>
      <c r="E57" s="337"/>
      <c r="F57" s="44"/>
      <c r="G57" s="302"/>
      <c r="H57" s="303"/>
      <c r="I57" s="303"/>
      <c r="J57" s="304"/>
      <c r="K57" s="33"/>
      <c r="L57" s="113"/>
      <c r="P57" s="2"/>
      <c r="Q57" s="2"/>
      <c r="R57" s="2"/>
      <c r="S57" s="2"/>
      <c r="T57" s="2"/>
      <c r="U57" s="2"/>
      <c r="V57" s="2"/>
      <c r="W57" s="2"/>
      <c r="X57" s="2"/>
      <c r="Y57" s="2"/>
      <c r="Z57" s="2"/>
      <c r="AA57" s="2"/>
      <c r="AB57" s="2"/>
      <c r="AC57" s="2"/>
      <c r="AD57" s="2"/>
      <c r="AE57" s="2"/>
      <c r="AF57" s="2"/>
      <c r="AG57" s="2"/>
      <c r="AH57" s="2"/>
    </row>
    <row r="58" spans="1:34" ht="23.8">
      <c r="A58" s="38"/>
      <c r="B58" s="37" t="str">
        <f ca="1">B40</f>
        <v xml:space="preserve">Gold  </v>
      </c>
      <c r="C58" s="32"/>
      <c r="D58" s="336"/>
      <c r="E58" s="337"/>
      <c r="F58" s="44"/>
      <c r="G58" s="302"/>
      <c r="H58" s="303"/>
      <c r="I58" s="303"/>
      <c r="J58" s="304"/>
      <c r="K58" s="33"/>
      <c r="L58" s="113"/>
      <c r="P58" s="2"/>
      <c r="Q58" s="2"/>
      <c r="R58" s="2"/>
      <c r="S58" s="2"/>
      <c r="T58" s="2"/>
      <c r="U58" s="2"/>
      <c r="V58" s="2"/>
      <c r="W58" s="2"/>
      <c r="X58" s="2"/>
      <c r="Y58" s="2"/>
      <c r="Z58" s="2"/>
      <c r="AA58" s="2"/>
      <c r="AB58" s="2"/>
      <c r="AC58" s="2"/>
      <c r="AD58" s="2"/>
      <c r="AE58" s="2"/>
      <c r="AF58" s="2"/>
      <c r="AG58" s="2"/>
      <c r="AH58" s="2"/>
    </row>
    <row r="59" spans="1:34" ht="23.8">
      <c r="A59" s="38"/>
      <c r="B59" s="37" t="str">
        <f ca="1">B41</f>
        <v xml:space="preserve">Tungsten  </v>
      </c>
      <c r="C59" s="32"/>
      <c r="D59" s="336"/>
      <c r="E59" s="337"/>
      <c r="F59" s="44"/>
      <c r="G59" s="302"/>
      <c r="H59" s="303"/>
      <c r="I59" s="303"/>
      <c r="J59" s="304"/>
      <c r="K59" s="33"/>
      <c r="L59" s="113"/>
      <c r="P59" s="2"/>
      <c r="Q59" s="2"/>
      <c r="R59" s="2"/>
      <c r="S59" s="2"/>
      <c r="T59" s="2"/>
      <c r="U59" s="2"/>
      <c r="V59" s="2"/>
      <c r="W59" s="2"/>
      <c r="X59" s="2"/>
      <c r="Y59" s="2"/>
      <c r="Z59" s="2"/>
      <c r="AA59" s="2"/>
      <c r="AB59" s="2"/>
      <c r="AC59" s="2"/>
      <c r="AD59" s="2"/>
      <c r="AE59" s="2"/>
      <c r="AF59" s="2"/>
      <c r="AG59" s="2"/>
      <c r="AH59" s="2"/>
    </row>
    <row r="60" spans="1:34" ht="15.8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299" t="str">
        <f ca="1">D25</f>
        <v>Answer</v>
      </c>
      <c r="E61" s="299"/>
      <c r="F61" s="17"/>
      <c r="G61" s="41" t="str">
        <f ca="1">G25</f>
        <v>Comments</v>
      </c>
      <c r="H61" s="344"/>
      <c r="I61" s="344"/>
      <c r="J61" s="344"/>
      <c r="K61" s="33"/>
      <c r="L61" s="108" t="s">
        <v>1195</v>
      </c>
      <c r="M61" s="109"/>
      <c r="P61" s="2"/>
      <c r="Q61" s="2"/>
      <c r="R61" s="2"/>
      <c r="S61" s="2"/>
      <c r="T61" s="2"/>
      <c r="U61" s="2"/>
      <c r="V61" s="2"/>
      <c r="W61" s="2"/>
      <c r="X61" s="2"/>
      <c r="Y61" s="2"/>
      <c r="Z61" s="2"/>
      <c r="AA61" s="2"/>
      <c r="AB61" s="2"/>
      <c r="AC61" s="2"/>
      <c r="AD61" s="2"/>
      <c r="AE61" s="2"/>
      <c r="AF61" s="2"/>
      <c r="AG61" s="2"/>
      <c r="AH61" s="2"/>
    </row>
    <row r="62" spans="1:34" ht="23.8">
      <c r="A62" s="38"/>
      <c r="B62" s="37" t="str">
        <f ca="1">B38</f>
        <v xml:space="preserve">Tantalum  </v>
      </c>
      <c r="C62" s="9"/>
      <c r="D62" s="300"/>
      <c r="E62" s="301"/>
      <c r="F62" s="44"/>
      <c r="G62" s="302"/>
      <c r="H62" s="303"/>
      <c r="I62" s="303"/>
      <c r="J62" s="304"/>
      <c r="K62" s="33"/>
      <c r="L62" s="113"/>
      <c r="P62" s="2"/>
      <c r="Q62" s="2"/>
      <c r="R62" s="2"/>
      <c r="S62" s="2"/>
      <c r="T62" s="2"/>
      <c r="U62" s="2"/>
      <c r="V62" s="2"/>
      <c r="W62" s="2"/>
      <c r="X62" s="2"/>
      <c r="Y62" s="2"/>
      <c r="Z62" s="2"/>
      <c r="AA62" s="2"/>
      <c r="AB62" s="2"/>
      <c r="AC62" s="2"/>
      <c r="AD62" s="2"/>
      <c r="AE62" s="2"/>
      <c r="AF62" s="2"/>
      <c r="AG62" s="2"/>
      <c r="AH62" s="2"/>
    </row>
    <row r="63" spans="1:34" ht="23.8">
      <c r="A63" s="38"/>
      <c r="B63" s="37" t="str">
        <f ca="1">B39</f>
        <v>Tin  (*)</v>
      </c>
      <c r="C63" s="9"/>
      <c r="D63" s="294" t="s">
        <v>473</v>
      </c>
      <c r="E63" s="295"/>
      <c r="F63" s="44"/>
      <c r="G63" s="302"/>
      <c r="H63" s="303"/>
      <c r="I63" s="303"/>
      <c r="J63" s="304"/>
      <c r="K63" s="33"/>
      <c r="L63" s="113"/>
      <c r="P63" s="2"/>
      <c r="Q63" s="2"/>
      <c r="R63" s="2"/>
      <c r="S63" s="2"/>
      <c r="T63" s="2"/>
      <c r="U63" s="2"/>
      <c r="V63" s="2"/>
      <c r="W63" s="2"/>
      <c r="X63" s="2"/>
      <c r="Y63" s="2"/>
      <c r="Z63" s="2"/>
      <c r="AA63" s="2"/>
      <c r="AB63" s="2"/>
      <c r="AC63" s="2"/>
      <c r="AD63" s="2"/>
      <c r="AE63" s="2"/>
      <c r="AF63" s="2"/>
      <c r="AG63" s="2"/>
      <c r="AH63" s="2"/>
    </row>
    <row r="64" spans="1:34" ht="23.8">
      <c r="A64" s="38"/>
      <c r="B64" s="37" t="str">
        <f ca="1">B40</f>
        <v xml:space="preserve">Gold  </v>
      </c>
      <c r="C64" s="9"/>
      <c r="D64" s="294"/>
      <c r="E64" s="295"/>
      <c r="F64" s="44"/>
      <c r="G64" s="302"/>
      <c r="H64" s="303"/>
      <c r="I64" s="303"/>
      <c r="J64" s="304"/>
      <c r="K64" s="33"/>
      <c r="L64" s="113"/>
      <c r="P64" s="2"/>
      <c r="Q64" s="2"/>
      <c r="R64" s="2"/>
      <c r="S64" s="2"/>
      <c r="T64" s="2"/>
      <c r="U64" s="2"/>
      <c r="V64" s="2"/>
      <c r="W64" s="2"/>
      <c r="X64" s="2"/>
      <c r="Y64" s="2"/>
      <c r="Z64" s="2"/>
      <c r="AA64" s="2"/>
      <c r="AB64" s="2"/>
      <c r="AC64" s="2"/>
      <c r="AD64" s="2"/>
      <c r="AE64" s="2"/>
      <c r="AF64" s="2"/>
      <c r="AG64" s="2"/>
      <c r="AH64" s="2"/>
    </row>
    <row r="65" spans="1:34" ht="23.8">
      <c r="A65" s="38"/>
      <c r="B65" s="37" t="str">
        <f ca="1">B41</f>
        <v xml:space="preserve">Tungsten  </v>
      </c>
      <c r="C65" s="9"/>
      <c r="D65" s="294"/>
      <c r="E65" s="295"/>
      <c r="F65" s="44"/>
      <c r="G65" s="302"/>
      <c r="H65" s="303"/>
      <c r="I65" s="303"/>
      <c r="J65" s="304"/>
      <c r="K65" s="33"/>
      <c r="L65" s="113"/>
      <c r="P65" s="2"/>
      <c r="Q65" s="2"/>
      <c r="R65" s="2"/>
      <c r="S65" s="2"/>
      <c r="T65" s="2"/>
      <c r="U65" s="2"/>
      <c r="V65" s="2"/>
      <c r="W65" s="2"/>
      <c r="X65" s="2"/>
      <c r="Y65" s="2"/>
      <c r="Z65" s="2"/>
      <c r="AA65" s="2"/>
      <c r="AB65" s="2"/>
      <c r="AC65" s="2"/>
      <c r="AD65" s="2"/>
      <c r="AE65" s="2"/>
      <c r="AF65" s="2"/>
      <c r="AG65" s="2"/>
      <c r="AH65" s="2"/>
    </row>
    <row r="66" spans="1:34" ht="15.8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299" t="str">
        <f ca="1">D25</f>
        <v>Answer</v>
      </c>
      <c r="E67" s="299"/>
      <c r="F67" s="17"/>
      <c r="G67" s="41" t="str">
        <f ca="1">G25</f>
        <v>Comments</v>
      </c>
      <c r="H67" s="344" t="str">
        <f>IF(Q75="(*)","Click here to enter smelter names","")</f>
        <v/>
      </c>
      <c r="I67" s="344"/>
      <c r="J67" s="344"/>
      <c r="K67" s="33"/>
      <c r="L67" s="108" t="s">
        <v>1195</v>
      </c>
      <c r="M67" s="109"/>
      <c r="P67" s="2"/>
      <c r="Q67" s="2"/>
      <c r="R67" s="2"/>
      <c r="S67" s="2"/>
      <c r="T67" s="2"/>
      <c r="U67" s="2"/>
      <c r="V67" s="2"/>
      <c r="W67" s="2"/>
      <c r="X67" s="2"/>
      <c r="Y67" s="2"/>
      <c r="Z67" s="2"/>
      <c r="AA67" s="2"/>
      <c r="AB67" s="2"/>
      <c r="AC67" s="2"/>
      <c r="AD67" s="2"/>
      <c r="AE67" s="2"/>
      <c r="AF67" s="2"/>
      <c r="AG67" s="2"/>
      <c r="AH67" s="2"/>
    </row>
    <row r="68" spans="1:34" ht="23.8">
      <c r="A68" s="38"/>
      <c r="B68" s="37" t="str">
        <f ca="1">B38</f>
        <v xml:space="preserve">Tantalum  </v>
      </c>
      <c r="C68" s="32"/>
      <c r="D68" s="294"/>
      <c r="E68" s="295"/>
      <c r="F68" s="45"/>
      <c r="G68" s="302"/>
      <c r="H68" s="303"/>
      <c r="I68" s="303"/>
      <c r="J68" s="304"/>
      <c r="K68" s="33"/>
      <c r="L68" s="113"/>
      <c r="P68" s="2"/>
      <c r="Q68" s="2"/>
      <c r="R68" s="2"/>
      <c r="S68" s="2"/>
      <c r="T68" s="2"/>
      <c r="U68" s="2"/>
      <c r="V68" s="2"/>
      <c r="W68" s="2"/>
      <c r="X68" s="2"/>
      <c r="Y68" s="2"/>
      <c r="Z68" s="2"/>
      <c r="AA68" s="2"/>
      <c r="AB68" s="2"/>
      <c r="AC68" s="2"/>
      <c r="AD68" s="2"/>
      <c r="AE68" s="2"/>
      <c r="AF68" s="2"/>
      <c r="AG68" s="2"/>
      <c r="AH68" s="2"/>
    </row>
    <row r="69" spans="1:34" ht="23.8">
      <c r="A69" s="38"/>
      <c r="B69" s="37" t="str">
        <f ca="1">B39</f>
        <v>Tin  (*)</v>
      </c>
      <c r="C69" s="32"/>
      <c r="D69" s="294" t="s">
        <v>473</v>
      </c>
      <c r="E69" s="295"/>
      <c r="F69" s="45"/>
      <c r="G69" s="302"/>
      <c r="H69" s="303"/>
      <c r="I69" s="303"/>
      <c r="J69" s="304"/>
      <c r="K69" s="33"/>
      <c r="L69" s="113"/>
      <c r="P69" s="2"/>
      <c r="Q69" s="2"/>
      <c r="R69" s="2"/>
      <c r="S69" s="2"/>
      <c r="T69" s="2"/>
      <c r="U69" s="2"/>
      <c r="V69" s="2"/>
      <c r="W69" s="2"/>
      <c r="X69" s="2"/>
      <c r="Y69" s="2"/>
      <c r="Z69" s="2"/>
      <c r="AA69" s="2"/>
      <c r="AB69" s="2"/>
      <c r="AC69" s="2"/>
      <c r="AD69" s="2"/>
      <c r="AE69" s="2"/>
      <c r="AF69" s="2"/>
      <c r="AG69" s="2"/>
      <c r="AH69" s="2"/>
    </row>
    <row r="70" spans="1:34" ht="23.8">
      <c r="A70" s="38"/>
      <c r="B70" s="37" t="str">
        <f ca="1">B40</f>
        <v xml:space="preserve">Gold  </v>
      </c>
      <c r="C70" s="32"/>
      <c r="D70" s="294"/>
      <c r="E70" s="295"/>
      <c r="F70" s="45"/>
      <c r="G70" s="302"/>
      <c r="H70" s="303"/>
      <c r="I70" s="303"/>
      <c r="J70" s="304"/>
      <c r="K70" s="33"/>
      <c r="L70" s="113"/>
      <c r="P70" s="2"/>
      <c r="Q70" s="2"/>
      <c r="R70" s="2"/>
      <c r="S70" s="2"/>
      <c r="T70" s="2"/>
      <c r="U70" s="2"/>
      <c r="V70" s="2"/>
      <c r="W70" s="2"/>
      <c r="X70" s="2"/>
      <c r="Y70" s="2"/>
      <c r="Z70" s="2"/>
      <c r="AA70" s="2"/>
      <c r="AB70" s="2"/>
      <c r="AC70" s="2"/>
      <c r="AD70" s="2"/>
      <c r="AE70" s="2"/>
      <c r="AF70" s="2"/>
      <c r="AG70" s="2"/>
      <c r="AH70" s="2"/>
    </row>
    <row r="71" spans="1:34" ht="23.8">
      <c r="A71" s="35"/>
      <c r="B71" s="37" t="str">
        <f ca="1">B41</f>
        <v xml:space="preserve">Tungsten  </v>
      </c>
      <c r="C71" s="46"/>
      <c r="D71" s="294"/>
      <c r="E71" s="295"/>
      <c r="F71" s="47"/>
      <c r="G71" s="302"/>
      <c r="H71" s="303"/>
      <c r="I71" s="303"/>
      <c r="J71" s="304"/>
      <c r="K71" s="36"/>
      <c r="L71" s="114"/>
      <c r="P71" s="2"/>
      <c r="Q71" s="2"/>
      <c r="R71" s="2"/>
      <c r="S71" s="2"/>
      <c r="T71" s="2"/>
      <c r="U71" s="2"/>
      <c r="V71" s="2"/>
      <c r="W71" s="2"/>
      <c r="X71" s="2"/>
      <c r="Y71" s="2"/>
      <c r="Z71" s="2"/>
      <c r="AA71" s="2"/>
      <c r="AB71" s="2"/>
      <c r="AC71" s="2"/>
      <c r="AD71" s="2"/>
      <c r="AE71" s="2"/>
      <c r="AF71" s="2"/>
      <c r="AG71" s="2"/>
      <c r="AH71" s="2"/>
    </row>
    <row r="72" spans="1:34" ht="15.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15">
      <c r="A73" s="38"/>
      <c r="B73" s="357" t="str">
        <f ca="1">OFFSET(L!$C$1,MATCH("Declaration"&amp;ADDRESS(ROW(),COLUMN(),4),L!$A:$A,0)-1,SL,,)</f>
        <v>Answer the Following Questions at a Company Level</v>
      </c>
      <c r="C73" s="357"/>
      <c r="D73" s="357"/>
      <c r="E73" s="357"/>
      <c r="F73" s="357"/>
      <c r="G73" s="357"/>
      <c r="H73" s="357"/>
      <c r="I73" s="357"/>
      <c r="J73" s="357"/>
      <c r="K73" s="33"/>
      <c r="L73" s="97"/>
      <c r="P73" s="2"/>
      <c r="Q73" s="2"/>
      <c r="R73" s="2"/>
      <c r="S73" s="2"/>
      <c r="T73" s="2"/>
      <c r="U73" s="2"/>
      <c r="V73" s="2"/>
      <c r="W73" s="2"/>
      <c r="X73" s="2"/>
      <c r="Y73" s="2"/>
      <c r="Z73" s="2"/>
      <c r="AA73" s="2"/>
      <c r="AB73" s="2"/>
      <c r="AC73" s="2"/>
      <c r="AD73" s="2"/>
      <c r="AE73" s="2"/>
      <c r="AF73" s="2"/>
      <c r="AG73" s="2"/>
      <c r="AH73" s="2"/>
    </row>
    <row r="74" spans="1:34" ht="15.85">
      <c r="A74" s="48"/>
      <c r="B74" s="49" t="str">
        <f ca="1">OFFSET(L!$C$1,MATCH("Declaration"&amp;ADDRESS(ROW(),COLUMN(),4),L!$A:$A,0)-1,SL,,)</f>
        <v>Question</v>
      </c>
      <c r="C74" s="78"/>
      <c r="D74" s="305" t="str">
        <f ca="1">D25</f>
        <v>Answer</v>
      </c>
      <c r="E74" s="305"/>
      <c r="F74" s="50"/>
      <c r="G74" s="305" t="str">
        <f ca="1">G25</f>
        <v>Comments</v>
      </c>
      <c r="H74" s="305" t="e">
        <f>HLOOKUP(SL,LT,$O74,0)</f>
        <v>#NAME?</v>
      </c>
      <c r="I74" s="305"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25">
      <c r="A75" s="38"/>
      <c r="B75" s="53" t="str">
        <f ca="1">OFFSET(L!$C$1,MATCH("Declaration"&amp;ADDRESS(ROW(),COLUMN(),4),L!$A:$A,0)-1,SL,,)&amp;$Q$37</f>
        <v>A. Have you established a responsible minerals sourcing policy? (*)</v>
      </c>
      <c r="C75" s="54"/>
      <c r="D75" s="294" t="s">
        <v>473</v>
      </c>
      <c r="E75" s="295"/>
      <c r="F75" s="54"/>
      <c r="G75" s="302"/>
      <c r="H75" s="303"/>
      <c r="I75" s="303"/>
      <c r="J75" s="304"/>
      <c r="K75" s="33"/>
      <c r="L75" s="110" t="s">
        <v>1196</v>
      </c>
      <c r="M75" s="109"/>
      <c r="P75" s="2"/>
      <c r="Q75" s="2"/>
      <c r="R75" s="2"/>
      <c r="S75" s="2"/>
      <c r="T75" s="2"/>
      <c r="U75" s="2"/>
      <c r="V75" s="2"/>
      <c r="W75" s="2"/>
      <c r="X75" s="2"/>
      <c r="Y75" s="2"/>
      <c r="Z75" s="2"/>
      <c r="AA75" s="2"/>
      <c r="AB75" s="2"/>
      <c r="AC75" s="2"/>
      <c r="AD75" s="2"/>
      <c r="AE75" s="2"/>
      <c r="AF75" s="2"/>
      <c r="AG75" s="2"/>
      <c r="AH75" s="2"/>
    </row>
    <row r="76" spans="1:34" ht="15.85">
      <c r="A76" s="38"/>
      <c r="B76" s="55"/>
      <c r="C76" s="11"/>
      <c r="D76" s="1"/>
      <c r="E76" s="1"/>
      <c r="F76" s="11"/>
      <c r="G76" s="352"/>
      <c r="H76" s="352"/>
      <c r="I76" s="352"/>
      <c r="J76" s="35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4" t="s">
        <v>473</v>
      </c>
      <c r="E77" s="295"/>
      <c r="F77" s="54"/>
      <c r="G77" s="306" t="s">
        <v>15891</v>
      </c>
      <c r="H77" s="307"/>
      <c r="I77" s="307"/>
      <c r="J77" s="308"/>
      <c r="K77" s="33"/>
      <c r="L77" s="110" t="s">
        <v>1197</v>
      </c>
      <c r="M77" s="109"/>
      <c r="P77" s="2"/>
      <c r="Q77" s="2"/>
      <c r="R77" s="2"/>
      <c r="S77" s="2"/>
      <c r="T77" s="2"/>
      <c r="U77" s="2"/>
      <c r="V77" s="2"/>
      <c r="W77" s="2"/>
      <c r="X77" s="2"/>
      <c r="Y77" s="2"/>
      <c r="Z77" s="2"/>
      <c r="AA77" s="2"/>
      <c r="AB77" s="2"/>
      <c r="AC77" s="2"/>
      <c r="AD77" s="2"/>
      <c r="AE77" s="2"/>
      <c r="AF77" s="2"/>
      <c r="AG77" s="2"/>
      <c r="AH77" s="2"/>
    </row>
    <row r="78" spans="1:34" ht="15.8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6"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4" t="s">
        <v>473</v>
      </c>
      <c r="E79" s="295"/>
      <c r="F79" s="54"/>
      <c r="G79" s="302"/>
      <c r="H79" s="303"/>
      <c r="I79" s="303"/>
      <c r="J79" s="304"/>
      <c r="K79" s="33"/>
      <c r="L79" s="110" t="s">
        <v>1197</v>
      </c>
      <c r="M79" s="109"/>
      <c r="P79" s="2"/>
      <c r="Q79" s="2"/>
      <c r="R79" s="2"/>
      <c r="S79" s="2"/>
      <c r="T79" s="2"/>
      <c r="U79" s="2"/>
      <c r="V79" s="2"/>
      <c r="W79" s="2"/>
      <c r="X79" s="2"/>
      <c r="Y79" s="2"/>
      <c r="Z79" s="2"/>
      <c r="AA79" s="2"/>
      <c r="AB79" s="2"/>
      <c r="AC79" s="2"/>
      <c r="AD79" s="2"/>
      <c r="AE79" s="2"/>
      <c r="AF79" s="2"/>
      <c r="AG79" s="2"/>
      <c r="AH79" s="2"/>
    </row>
    <row r="80" spans="1:34" ht="15.8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1" customHeight="1">
      <c r="A81" s="38"/>
      <c r="B81" s="53" t="str">
        <f ca="1">OFFSET(L!$C$1,MATCH("Declaration"&amp;ADDRESS(ROW(),COLUMN(),4),L!$A:$A,0)-1,SL,,)&amp;$Q$37</f>
        <v>D. Have you implemented due diligence measures for responsible sourcing? (*)</v>
      </c>
      <c r="C81" s="54"/>
      <c r="D81" s="294" t="s">
        <v>473</v>
      </c>
      <c r="E81" s="295"/>
      <c r="F81" s="54"/>
      <c r="G81" s="302"/>
      <c r="H81" s="303"/>
      <c r="I81" s="303"/>
      <c r="J81" s="304"/>
      <c r="K81" s="33"/>
      <c r="L81" s="110" t="s">
        <v>1256</v>
      </c>
      <c r="M81" s="109"/>
      <c r="P81" s="2"/>
      <c r="Q81" s="2"/>
      <c r="R81" s="2"/>
      <c r="S81" s="2"/>
      <c r="T81" s="2"/>
      <c r="U81" s="2"/>
      <c r="V81" s="2"/>
      <c r="W81" s="2"/>
      <c r="X81" s="2"/>
      <c r="Y81" s="2"/>
      <c r="Z81" s="2"/>
      <c r="AA81" s="2"/>
      <c r="AB81" s="2"/>
      <c r="AC81" s="2"/>
      <c r="AD81" s="2"/>
      <c r="AE81" s="2"/>
      <c r="AF81" s="2"/>
      <c r="AG81" s="2"/>
      <c r="AH81" s="2"/>
    </row>
    <row r="82" spans="1:34" ht="15.8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99999999999997" customHeight="1">
      <c r="A83" s="38"/>
      <c r="B83" s="53" t="str">
        <f ca="1">OFFSET(L!$C$1,MATCH("Declaration"&amp;ADDRESS(ROW(),COLUMN(),4),L!$A:$A,0)-1,SL,,)&amp;$Q$37</f>
        <v>E. Does your company conduct Conflict Minerals survey(s) of your relevant supplier(s)? (*)</v>
      </c>
      <c r="C83" s="54"/>
      <c r="D83" s="294" t="s">
        <v>11949</v>
      </c>
      <c r="E83" s="295"/>
      <c r="F83" s="54"/>
      <c r="G83" s="302" t="s">
        <v>15882</v>
      </c>
      <c r="H83" s="303"/>
      <c r="I83" s="303"/>
      <c r="J83" s="304"/>
      <c r="K83" s="33"/>
      <c r="L83" s="110" t="s">
        <v>1197</v>
      </c>
      <c r="M83" s="109"/>
      <c r="P83" s="2"/>
      <c r="Q83" s="2"/>
      <c r="R83" s="2"/>
      <c r="S83" s="2"/>
      <c r="T83" s="2"/>
      <c r="U83" s="2"/>
      <c r="V83" s="2"/>
      <c r="W83" s="2"/>
      <c r="X83" s="2"/>
      <c r="Y83" s="2"/>
      <c r="Z83" s="2"/>
      <c r="AA83" s="2"/>
      <c r="AB83" s="2"/>
      <c r="AC83" s="2"/>
      <c r="AD83" s="2"/>
      <c r="AE83" s="2"/>
      <c r="AF83" s="2"/>
      <c r="AG83" s="2"/>
      <c r="AH83" s="2"/>
    </row>
    <row r="84" spans="1:34" ht="15.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50" t="s">
        <v>473</v>
      </c>
      <c r="E85" s="351"/>
      <c r="F85" s="54"/>
      <c r="G85" s="302"/>
      <c r="H85" s="303"/>
      <c r="I85" s="303"/>
      <c r="J85" s="304"/>
      <c r="K85" s="33"/>
      <c r="L85" s="110" t="s">
        <v>1197</v>
      </c>
      <c r="M85" s="109"/>
      <c r="P85" s="2"/>
      <c r="Q85" s="2"/>
      <c r="R85" s="2"/>
      <c r="S85" s="2"/>
      <c r="T85" s="2"/>
      <c r="U85" s="2"/>
      <c r="V85" s="2"/>
      <c r="W85" s="2"/>
      <c r="X85" s="2"/>
      <c r="Y85" s="2"/>
      <c r="Z85" s="2"/>
      <c r="AA85" s="2"/>
      <c r="AB85" s="2"/>
      <c r="AC85" s="2"/>
      <c r="AD85" s="2"/>
      <c r="AE85" s="2"/>
      <c r="AF85" s="2"/>
      <c r="AG85" s="2"/>
      <c r="AH85" s="2"/>
    </row>
    <row r="86" spans="1:34" ht="15.85">
      <c r="A86" s="38"/>
      <c r="B86" s="58"/>
      <c r="C86" s="11"/>
      <c r="D86" s="1"/>
      <c r="E86" s="1"/>
      <c r="F86" s="12"/>
      <c r="G86" s="352"/>
      <c r="H86" s="352"/>
      <c r="I86" s="352"/>
      <c r="J86" s="352"/>
      <c r="K86" s="33"/>
      <c r="L86" s="110"/>
      <c r="M86" s="109"/>
      <c r="P86" s="2"/>
      <c r="Q86" s="2"/>
      <c r="R86" s="2"/>
      <c r="S86" s="2"/>
      <c r="T86" s="2"/>
      <c r="U86" s="2"/>
      <c r="V86" s="2"/>
      <c r="W86" s="2"/>
      <c r="X86" s="2"/>
      <c r="Y86" s="2"/>
      <c r="Z86" s="2"/>
      <c r="AA86" s="2"/>
      <c r="AB86" s="2"/>
      <c r="AC86" s="2"/>
      <c r="AD86" s="2"/>
      <c r="AE86" s="2"/>
      <c r="AF86" s="2"/>
      <c r="AG86" s="2"/>
      <c r="AH86" s="2"/>
    </row>
    <row r="87" spans="1:34" ht="37.450000000000003" customHeight="1">
      <c r="A87" s="38"/>
      <c r="B87" s="53" t="str">
        <f ca="1">OFFSET(L!$C$1,MATCH("Declaration"&amp;ADDRESS(ROW(),COLUMN(),4),L!$A:$A,0)-1,SL,,)&amp;$Q$37</f>
        <v>G. Does your review process include corrective action management? (*)</v>
      </c>
      <c r="C87" s="54"/>
      <c r="D87" s="294" t="s">
        <v>473</v>
      </c>
      <c r="E87" s="295"/>
      <c r="F87" s="54"/>
      <c r="G87" s="302"/>
      <c r="H87" s="303"/>
      <c r="I87" s="303"/>
      <c r="J87" s="304"/>
      <c r="K87" s="33"/>
      <c r="L87" s="110" t="s">
        <v>1195</v>
      </c>
      <c r="M87" s="109"/>
      <c r="P87" s="2"/>
      <c r="Q87" s="2"/>
      <c r="R87" s="2"/>
      <c r="S87" s="2"/>
      <c r="T87" s="2"/>
      <c r="U87" s="2"/>
      <c r="V87" s="2"/>
      <c r="W87" s="2"/>
      <c r="X87" s="2"/>
      <c r="Y87" s="2"/>
      <c r="Z87" s="2"/>
      <c r="AA87" s="2"/>
      <c r="AB87" s="2"/>
      <c r="AC87" s="2"/>
      <c r="AD87" s="2"/>
      <c r="AE87" s="2"/>
      <c r="AF87" s="2"/>
      <c r="AG87" s="2"/>
      <c r="AH87" s="2"/>
    </row>
    <row r="88" spans="1:34" ht="15.85">
      <c r="A88" s="38"/>
      <c r="B88" s="55"/>
      <c r="C88" s="11"/>
      <c r="D88" s="1"/>
      <c r="E88" s="1"/>
      <c r="F88" s="12"/>
      <c r="G88" s="353"/>
      <c r="H88" s="353"/>
      <c r="I88" s="353"/>
      <c r="J88" s="353"/>
      <c r="K88" s="33"/>
      <c r="L88" s="110"/>
      <c r="M88" s="109"/>
      <c r="P88" s="2"/>
      <c r="Q88" s="2"/>
      <c r="R88" s="2"/>
      <c r="S88" s="2"/>
      <c r="T88" s="2"/>
      <c r="U88" s="2"/>
      <c r="V88" s="2"/>
      <c r="W88" s="2"/>
      <c r="X88" s="2"/>
      <c r="Y88" s="2"/>
      <c r="Z88" s="2"/>
      <c r="AA88" s="2"/>
      <c r="AB88" s="2"/>
      <c r="AC88" s="2"/>
      <c r="AD88" s="2"/>
      <c r="AE88" s="2"/>
      <c r="AF88" s="2"/>
      <c r="AG88" s="2"/>
      <c r="AH88" s="2"/>
    </row>
    <row r="89" spans="1:34" ht="30.25">
      <c r="A89" s="38"/>
      <c r="B89" s="53" t="str">
        <f ca="1">OFFSET(L!$C$1,MATCH("Declaration"&amp;ADDRESS(ROW(),COLUMN(),4),L!$A:$A,0)-1,SL,,)&amp;$Q$37</f>
        <v>H. Is your company required to file an annual conflict minerals disclosure? (*)</v>
      </c>
      <c r="C89" s="54"/>
      <c r="D89" s="294" t="s">
        <v>474</v>
      </c>
      <c r="E89" s="295"/>
      <c r="F89" s="54"/>
      <c r="G89" s="302"/>
      <c r="H89" s="303"/>
      <c r="I89" s="303"/>
      <c r="J89" s="304"/>
      <c r="K89" s="33"/>
      <c r="L89" s="110" t="s">
        <v>1197</v>
      </c>
      <c r="M89" s="109"/>
      <c r="P89" s="2"/>
      <c r="Q89" s="2"/>
      <c r="R89" s="2"/>
      <c r="S89" s="2"/>
      <c r="T89" s="2"/>
      <c r="U89" s="2"/>
      <c r="V89" s="2"/>
      <c r="W89" s="2"/>
      <c r="X89" s="2"/>
      <c r="Y89" s="2"/>
      <c r="Z89" s="2"/>
      <c r="AA89" s="2"/>
      <c r="AB89" s="2"/>
      <c r="AC89" s="2"/>
      <c r="AD89" s="2"/>
      <c r="AE89" s="2"/>
      <c r="AF89" s="2"/>
      <c r="AG89" s="2"/>
      <c r="AH89" s="2"/>
    </row>
    <row r="90" spans="1:34" ht="15.15">
      <c r="A90" s="38"/>
      <c r="B90" s="349" t="str">
        <f>IF(OR($D$8="",$I$3=""),"","Click here to check required fields completion")</f>
        <v/>
      </c>
      <c r="C90" s="349"/>
      <c r="D90" s="349"/>
      <c r="E90" s="349"/>
      <c r="F90" s="349"/>
      <c r="G90" s="349"/>
      <c r="H90" s="349"/>
      <c r="I90" s="349"/>
      <c r="J90" s="349"/>
      <c r="K90" s="33"/>
      <c r="L90" s="97"/>
      <c r="P90" s="2"/>
      <c r="Q90" s="2"/>
      <c r="R90" s="2"/>
      <c r="S90" s="2"/>
      <c r="T90" s="2"/>
      <c r="U90" s="2"/>
      <c r="V90" s="2"/>
      <c r="W90" s="2"/>
      <c r="X90" s="2"/>
      <c r="Y90" s="2"/>
      <c r="Z90" s="2"/>
      <c r="AA90" s="2"/>
      <c r="AB90" s="2"/>
      <c r="AC90" s="2"/>
      <c r="AD90" s="2"/>
      <c r="AE90" s="2"/>
      <c r="AF90" s="2"/>
      <c r="AG90" s="2"/>
      <c r="AH90" s="2"/>
    </row>
    <row r="91" spans="1:34" ht="15.85" thickBot="1">
      <c r="A91" s="347" t="str">
        <f ca="1">OFFSET(L!$C$1,MATCH("General"&amp;"Cpy",L!$A:$A,0)-1,SL,,)</f>
        <v>© 2026 Responsible Minerals Initiative. All rights reserved.</v>
      </c>
      <c r="B91" s="348"/>
      <c r="C91" s="348"/>
      <c r="D91" s="348"/>
      <c r="E91" s="348"/>
      <c r="F91" s="348"/>
      <c r="G91" s="348"/>
      <c r="H91" s="348"/>
      <c r="I91" s="348"/>
      <c r="J91" s="348"/>
      <c r="K91" s="59"/>
      <c r="L91" s="97"/>
      <c r="P91" s="2"/>
      <c r="Q91" s="2"/>
      <c r="R91" s="2"/>
      <c r="S91" s="2"/>
      <c r="T91" s="2"/>
      <c r="U91" s="2"/>
      <c r="V91" s="2"/>
      <c r="W91" s="2"/>
      <c r="X91" s="2"/>
      <c r="Y91" s="2"/>
      <c r="Z91" s="2"/>
      <c r="AA91" s="2"/>
      <c r="AB91" s="2"/>
      <c r="AC91" s="2"/>
      <c r="AD91" s="2"/>
      <c r="AE91" s="2"/>
      <c r="AF91" s="2"/>
      <c r="AG91" s="2"/>
      <c r="AH91" s="2"/>
    </row>
    <row r="92" spans="1:34" ht="15.8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85" hidden="1">
      <c r="B98" s="53" t="s">
        <v>475</v>
      </c>
      <c r="D98" s="264" t="str">
        <f>IF(AND(OR($D$26="Yes",$D$26=""),OR($D$32="Yes",$D$32="")),"Unknown","")</f>
        <v/>
      </c>
      <c r="E98" s="264" t="str">
        <f>IF(AND(OR($D$26="Yes",$D$26=""),OR($D$32="Yes",$D$32="")),"Greater than 75%","")</f>
        <v/>
      </c>
      <c r="G98" s="264" t="str">
        <f>IF(OR($D$27="Yes",$D$27=""),"Yes","")</f>
        <v>Yes</v>
      </c>
    </row>
    <row r="99" spans="2:7" ht="15.85" hidden="1">
      <c r="B99" s="172">
        <v>1</v>
      </c>
      <c r="D99" s="264" t="str">
        <f>IF(AND(OR($D$27="Yes",$D$27=""),OR($D$33="Yes",$D$33="")),"Yes","")</f>
        <v>Yes</v>
      </c>
      <c r="E99" s="264" t="str">
        <f>IF(AND(OR($D$26="Yes",$D$26=""),OR($D$32="Yes",$D$32="")),"Greater than 50%","")</f>
        <v/>
      </c>
      <c r="G99" s="264" t="str">
        <f>IF(OR($D$27="Yes",$D$27=""),"No","")</f>
        <v>No</v>
      </c>
    </row>
    <row r="100" spans="2:7" ht="15.85" hidden="1">
      <c r="B100" s="219" t="s">
        <v>2370</v>
      </c>
      <c r="D100" s="264" t="str">
        <f>IF(AND(OR($D$27="Yes",$D$27=""),OR($D$33="Yes",$D$33="")),"No","")</f>
        <v>No</v>
      </c>
      <c r="E100" s="264" t="str">
        <f>IF(AND(OR($D$26="Yes",$D$26=""),OR($D$32="Yes",$D$32="")),"50% or less","")</f>
        <v/>
      </c>
      <c r="G100" s="264" t="str">
        <f>IF(OR($D$28="Yes",$D$28=""),"Yes","")</f>
        <v/>
      </c>
    </row>
    <row r="101" spans="2:7" ht="15.85" hidden="1">
      <c r="B101" s="219" t="s">
        <v>2371</v>
      </c>
      <c r="D101" s="264" t="str">
        <f>IF(AND(OR($D$27="Yes",$D$27=""),OR($D$33="Yes",$D$33="")),"Unknown","")</f>
        <v>Unknown</v>
      </c>
      <c r="E101" s="264" t="str">
        <f>IF(AND(OR($D$26="Yes",$D$26=""),OR($D$32="Yes",$D$32="")),"None","")</f>
        <v/>
      </c>
      <c r="G101" s="264" t="str">
        <f>IF(OR($D$28="Yes",$D$28=""),"No","")</f>
        <v/>
      </c>
    </row>
    <row r="102" spans="2:7" ht="15.85" hidden="1">
      <c r="B102" s="219" t="s">
        <v>2372</v>
      </c>
      <c r="D102" s="264" t="str">
        <f>IF(AND(OR($D$28="Yes",$D$28=""),OR($D$34="Yes",$D$34="")),"Yes","")</f>
        <v/>
      </c>
      <c r="E102" s="264" t="str">
        <f>IF(AND(OR($D$27="Yes",$D$27=""),OR($D$33="Yes",$D$33="")),"100%","")</f>
        <v>100%</v>
      </c>
      <c r="G102" s="264" t="str">
        <f>IF(OR($D$29="Yes",$D$29=""),"Yes","")</f>
        <v/>
      </c>
    </row>
    <row r="103" spans="2:7" ht="15.85" hidden="1">
      <c r="B103" s="219" t="s">
        <v>2373</v>
      </c>
      <c r="D103" s="264" t="str">
        <f>IF(AND(OR($D$28="Yes",$D$28=""),OR($D$34="Yes",$D$34="")),"No","")</f>
        <v/>
      </c>
      <c r="E103" s="264" t="str">
        <f>IF(AND(OR($D$27="Yes",$D$27=""),OR($D$33="Yes",$D$33="")),"Greater than 90%","")</f>
        <v>Greater than 90%</v>
      </c>
      <c r="G103" s="264" t="str">
        <f>IF(OR($D$29="Yes",$D$29=""),"No","")</f>
        <v/>
      </c>
    </row>
    <row r="104" spans="2:7" ht="15.85" hidden="1">
      <c r="B104" s="219" t="s">
        <v>476</v>
      </c>
      <c r="D104" s="264" t="str">
        <f>IF(AND(OR($D$28="Yes",$D$28=""),OR($D$34="Yes",$D$34="")),"Unknown","")</f>
        <v/>
      </c>
      <c r="E104" s="264" t="str">
        <f>IF(AND(OR($D$27="Yes",$D$27=""),OR($D$33="Yes",$D$33="")),"Greater than 75%","")</f>
        <v>Greater than 75%</v>
      </c>
    </row>
    <row r="105" spans="2:7" ht="15.85" hidden="1">
      <c r="B105" s="219" t="s">
        <v>14427</v>
      </c>
      <c r="D105" s="264" t="str">
        <f>IF(AND(OR($D$29="Yes",$D$29=""),OR($D$35="Yes",$D$35="")),"Yes","")</f>
        <v/>
      </c>
      <c r="E105" s="264" t="str">
        <f>IF(AND(OR($D$27="Yes",$D$27=""),OR($D$33="Yes",$D$33="")),"Greater than 50%","")</f>
        <v>Greater than 50%</v>
      </c>
    </row>
    <row r="106" spans="2:7" ht="15.85" hidden="1">
      <c r="B106" s="219" t="s">
        <v>11949</v>
      </c>
      <c r="D106" s="264" t="str">
        <f>IF(AND(OR($D$29="Yes",$D$29=""),OR($D$35="Yes",$D$35="")),"No","")</f>
        <v/>
      </c>
      <c r="E106" s="264" t="str">
        <f>IF(AND(OR($D$27="Yes",$D$27=""),OR($D$33="Yes",$D$33="")),"50% or less","")</f>
        <v>50% or less</v>
      </c>
    </row>
    <row r="107" spans="2:7" ht="15.85" hidden="1">
      <c r="B107" s="219" t="s">
        <v>474</v>
      </c>
      <c r="D107" s="264" t="str">
        <f>IF(AND(OR($D$29="Yes",$D$29=""),OR($D$35="Yes",$D$35="")),"Unknown","")</f>
        <v/>
      </c>
      <c r="E107" s="264" t="str">
        <f>IF(AND(OR($D$27="Yes",$D$27=""),OR($D$33="Yes",$D$33="")),"None","")</f>
        <v>None</v>
      </c>
    </row>
    <row r="108" spans="2:7" ht="15.85" hidden="1">
      <c r="B108" s="219" t="s">
        <v>13454</v>
      </c>
      <c r="E108" s="264" t="str">
        <f>IF(AND(OR($D$28="Yes",$D$28=""),OR($D$34="Yes",$D$34="")),"100%","")</f>
        <v/>
      </c>
    </row>
    <row r="109" spans="2:7" ht="15.85" hidden="1">
      <c r="B109" s="219" t="s">
        <v>13456</v>
      </c>
      <c r="E109" s="264" t="str">
        <f>IF(AND(OR($D$28="Yes",$D$28=""),OR($D$34="Yes",$D$34="")),"Greater than 90%","")</f>
        <v/>
      </c>
    </row>
    <row r="110" spans="2:7" ht="15.85" hidden="1">
      <c r="B110" s="219" t="s">
        <v>13457</v>
      </c>
      <c r="E110" s="264" t="str">
        <f>IF(AND(OR($D$28="Yes",$D$28=""),OR($D$34="Yes",$D$34="")),"Greater than 75%","")</f>
        <v/>
      </c>
    </row>
    <row r="111" spans="2:7" ht="15.85" hidden="1">
      <c r="B111" s="219" t="s">
        <v>474</v>
      </c>
      <c r="E111" s="264" t="str">
        <f>IF(AND(OR($D$28="Yes",$D$28=""),OR($D$34="Yes",$D$34="")),"Greater than 50%","")</f>
        <v/>
      </c>
    </row>
    <row r="112" spans="2:7" ht="14.95" hidden="1" customHeight="1">
      <c r="E112" s="264" t="str">
        <f>IF(AND(OR($D$28="Yes",$D$28=""),OR($D$34="Yes",$D$34="")),"50% or less","")</f>
        <v/>
      </c>
    </row>
    <row r="113" spans="5:5" ht="14.95" hidden="1" customHeight="1">
      <c r="E113" s="264" t="str">
        <f>IF(AND(OR($D$28="Yes",$D$28=""),OR($D$34="Yes",$D$34="")),"None","")</f>
        <v/>
      </c>
    </row>
    <row r="114" spans="5:5" ht="14.95" hidden="1" customHeight="1">
      <c r="E114" s="264" t="str">
        <f>IF(AND(OR($D$29="Yes",$D$29=""),OR($D$35="Yes",$D$35="")),"100%","")</f>
        <v/>
      </c>
    </row>
    <row r="115" spans="5:5" ht="14.95" hidden="1" customHeight="1">
      <c r="E115" s="264" t="str">
        <f>IF(AND(OR($D$29="Yes",$D$29=""),OR($D$35="Yes",$D$35="")),"Greater than 90%","")</f>
        <v/>
      </c>
    </row>
    <row r="116" spans="5:5" ht="14.95" hidden="1" customHeight="1">
      <c r="E116" s="264" t="str">
        <f>IF(AND(OR($D$29="Yes",$D$29=""),OR($D$35="Yes",$D$35="")),"Greater than 75%","")</f>
        <v/>
      </c>
    </row>
    <row r="117" spans="5:5" ht="14.95" hidden="1" customHeight="1">
      <c r="E117" s="264" t="str">
        <f>IF(AND(OR($D$29="Yes",$D$29=""),OR($D$35="Yes",$D$35="")),"Greater than 50%","")</f>
        <v/>
      </c>
    </row>
    <row r="118" spans="5:5" ht="14.95" hidden="1" customHeight="1">
      <c r="E118" s="264" t="str">
        <f>IF(AND(OR($D$29="Yes",$D$29=""),OR($D$35="Yes",$D$35="")),"50% or less","")</f>
        <v/>
      </c>
    </row>
    <row r="119" spans="5:5" ht="14.9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3">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3:J13"/>
    <mergeCell ref="F3:H3"/>
    <mergeCell ref="I4:J4"/>
    <mergeCell ref="D9:G9"/>
    <mergeCell ref="B7:J7"/>
    <mergeCell ref="B10:B11"/>
    <mergeCell ref="D14:J14"/>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41:J41"/>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4:J14">
    <cfRule type="expression" dxfId="23" priority="153" stopIfTrue="1">
      <formula>IF($D$14="",TRUE)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4:J14"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65BC909-8617-4151-9E5D-642AB10FE9FC}"/>
    <hyperlink ref="G77" r:id="rId4" xr:uid="{A0EBC3CC-9FB8-4F08-B662-A9B004FB10E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F14" sqref="F14"/>
    </sheetView>
  </sheetViews>
  <sheetFormatPr defaultColWidth="8.88671875" defaultRowHeight="13"/>
  <cols>
    <col min="1" max="1" width="13.6640625" style="210" customWidth="1"/>
    <col min="2" max="2" width="13.33203125" style="212" customWidth="1"/>
    <col min="3" max="3" width="40.6640625" style="212" customWidth="1"/>
    <col min="4" max="4" width="30.6640625" style="212" customWidth="1"/>
    <col min="5" max="5" width="20.88671875" style="212" customWidth="1"/>
    <col min="6" max="7" width="13.88671875" style="212" customWidth="1"/>
    <col min="8" max="8" width="25.109375" style="212" customWidth="1"/>
    <col min="9" max="9" width="24.109375" style="212" customWidth="1"/>
    <col min="10" max="10" width="18.33203125" style="212" customWidth="1"/>
    <col min="11" max="11" width="27.33203125" style="212" customWidth="1"/>
    <col min="12" max="12" width="20.6640625" style="212" customWidth="1"/>
    <col min="13" max="13" width="35.109375" style="212" customWidth="1"/>
    <col min="14" max="14" width="42.109375" style="212" customWidth="1"/>
    <col min="15" max="15" width="32.109375" style="212" customWidth="1"/>
    <col min="16" max="16" width="22.88671875" style="212" customWidth="1"/>
    <col min="17" max="17" width="43.6640625" style="212" customWidth="1"/>
    <col min="18" max="18" width="35.88671875" style="212" hidden="1" customWidth="1"/>
    <col min="19" max="20" width="17.88671875" style="212" hidden="1" customWidth="1"/>
    <col min="21" max="21" width="8.88671875" style="212" hidden="1" customWidth="1"/>
    <col min="22" max="22" width="6.109375" style="212" hidden="1" customWidth="1"/>
    <col min="23" max="23" width="8.6640625" style="212" hidden="1" customWidth="1"/>
    <col min="24" max="24" width="8.88671875" style="212" hidden="1" customWidth="1"/>
    <col min="25" max="27" width="4.33203125" style="212" hidden="1" customWidth="1"/>
    <col min="28" max="28" width="7.88671875" style="212" hidden="1" customWidth="1"/>
    <col min="29" max="33" width="4.33203125" style="212" hidden="1" customWidth="1"/>
    <col min="34" max="34" width="14.6640625" style="212" hidden="1" customWidth="1"/>
    <col min="35" max="39" width="8.88671875" style="212" customWidth="1"/>
    <col min="40" max="16384" width="8.88671875" style="212"/>
  </cols>
  <sheetData>
    <row r="1" spans="1:34" s="204" customFormat="1" ht="16.0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8.8">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6.95"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3.4">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2" customHeight="1">
      <c r="A5" s="245"/>
      <c r="B5" s="166" t="s">
        <v>1088</v>
      </c>
      <c r="C5" s="170" t="s">
        <v>989</v>
      </c>
      <c r="D5" s="213"/>
      <c r="E5" s="166" t="s">
        <v>848</v>
      </c>
      <c r="F5" s="166" t="s">
        <v>753</v>
      </c>
      <c r="G5" s="166" t="s">
        <v>12764</v>
      </c>
      <c r="H5" s="167">
        <v>0</v>
      </c>
      <c r="I5" s="168" t="s">
        <v>1711</v>
      </c>
      <c r="J5" s="168" t="s">
        <v>1712</v>
      </c>
      <c r="K5" s="207"/>
      <c r="L5" s="207"/>
      <c r="M5" s="207"/>
      <c r="N5" s="207"/>
      <c r="O5" s="207"/>
      <c r="P5" s="169"/>
      <c r="Q5" s="208"/>
      <c r="R5" s="166" t="str">
        <f ca="1">IF(ISERROR($V5),"",OFFSET('Smelter Look-up'!$C$4,$V5-4,0)&amp;"")</f>
        <v>Thaisarco</v>
      </c>
      <c r="S5" s="165" t="str">
        <f ca="1">IF(B5="","",IF(ISERROR(MATCH($E5,CL,0)),"Unknown",INDIRECT("'C'!$A$"&amp;MATCH($E5,CL,0)+1)))</f>
        <v>TH</v>
      </c>
      <c r="T5" s="165" t="str">
        <f ca="1">IF(B5="","",IF(ISERROR(MATCH($J5,SorP!$B$1:$B$6261,0)),"",INDIRECT("'SorP'!$A$"&amp;MATCH($S5&amp;$J5,SorP!C:C,0))))</f>
        <v>TH-83</v>
      </c>
      <c r="U5" s="185"/>
      <c r="V5" s="209">
        <f>IF(C5="",NA(),IF(OR(C5="Smelter not listed",C5="Smelter not yet identified"),MATCH($B5&amp;$D5,'Smelter Look-up'!$J:$J,0),MATCH($B5&amp;$C5,'Smelter Look-up'!$J:$J,0)))</f>
        <v>543</v>
      </c>
      <c r="X5" s="210">
        <f t="shared" ref="X5" si="0">IF(AND(C5="Smelter not listed",OR(LEN(D5)=0,LEN(E5)=0)),1,0)</f>
        <v>0</v>
      </c>
      <c r="AB5" s="211" t="str">
        <f t="shared" ref="AB5" si="1">B5&amp;C5</f>
        <v>TinThaisarco</v>
      </c>
    </row>
    <row r="6" spans="1:34" s="210" customFormat="1" ht="20.2" customHeight="1">
      <c r="A6" s="245"/>
      <c r="B6" s="166" t="s">
        <v>1088</v>
      </c>
      <c r="C6" s="170" t="s">
        <v>13289</v>
      </c>
      <c r="D6" s="213"/>
      <c r="E6" s="166" t="s">
        <v>1063</v>
      </c>
      <c r="F6" s="166" t="s">
        <v>767</v>
      </c>
      <c r="G6" s="166" t="s">
        <v>12764</v>
      </c>
      <c r="H6" s="167">
        <v>0</v>
      </c>
      <c r="I6" s="168" t="s">
        <v>1708</v>
      </c>
      <c r="J6" s="168" t="s">
        <v>5897</v>
      </c>
      <c r="K6" s="207"/>
      <c r="L6" s="207"/>
      <c r="M6" s="207"/>
      <c r="N6" s="207"/>
      <c r="O6" s="207"/>
      <c r="P6" s="169"/>
      <c r="Q6" s="208"/>
      <c r="R6" s="166" t="str">
        <f ca="1">IF(ISERROR($V6),"",OFFSET('Smelter Look-up'!$C$4,$V6-4,0)&amp;"")</f>
        <v>PT Timah Tbk Kundur</v>
      </c>
      <c r="S6" s="165" t="str">
        <f t="shared" ref="S6:S37" ca="1" si="2">IF(B6="","",IF(ISERROR(MATCH($E6,CL,0)),"Unknown",INDIRECT("'C'!$A$"&amp;MATCH($E6,CL,0)+1)))</f>
        <v>ID</v>
      </c>
      <c r="T6" s="165" t="str">
        <f ca="1">IF(B6="","",IF(ISERROR(MATCH($J6,SorP!$B$1:$B$6261,0)),"",INDIRECT("'SorP'!$A$"&amp;MATCH($S6&amp;$J6,SorP!C:C,0))))</f>
        <v>ID-RI</v>
      </c>
      <c r="U6" s="185"/>
      <c r="V6" s="209">
        <f>IF(C6="",NA(),IF(OR(C6="Smelter not listed",C6="Smelter not yet identified"),MATCH($B6&amp;$D6,'Smelter Look-up'!$J:$J,0),MATCH($B6&amp;$C6,'Smelter Look-up'!$J:$J,0)))</f>
        <v>531</v>
      </c>
      <c r="X6" s="210">
        <f t="shared" ref="X6:X37" si="3">IF(AND(C6="Smelter not listed",OR(LEN(D6)=0,LEN(E6)=0)),1,0)</f>
        <v>0</v>
      </c>
      <c r="AB6" s="211" t="str">
        <f t="shared" ref="AB6:AB37" si="4">B6&amp;C6</f>
        <v>TinPT Timah Tbk Kundur</v>
      </c>
    </row>
    <row r="7" spans="1:34" s="210" customFormat="1" ht="20.2" customHeight="1">
      <c r="A7" s="245"/>
      <c r="B7" s="166" t="s">
        <v>1088</v>
      </c>
      <c r="C7" s="170" t="s">
        <v>13288</v>
      </c>
      <c r="D7" s="213"/>
      <c r="E7" s="166" t="s">
        <v>1063</v>
      </c>
      <c r="F7" s="166" t="s">
        <v>750</v>
      </c>
      <c r="G7" s="166" t="s">
        <v>12764</v>
      </c>
      <c r="H7" s="167">
        <v>0</v>
      </c>
      <c r="I7" s="168" t="s">
        <v>1710</v>
      </c>
      <c r="J7" s="168" t="s">
        <v>12398</v>
      </c>
      <c r="K7" s="207"/>
      <c r="L7" s="207"/>
      <c r="M7" s="207"/>
      <c r="N7" s="207"/>
      <c r="O7" s="207"/>
      <c r="P7" s="169"/>
      <c r="Q7" s="208"/>
      <c r="R7" s="166" t="str">
        <f ca="1">IF(ISERROR($V7),"",OFFSET('Smelter Look-up'!$C$4,$V7-4,0)&amp;"")</f>
        <v>PT Timah Tbk Mentok</v>
      </c>
      <c r="S7" s="165" t="str">
        <f t="shared" ca="1" si="2"/>
        <v>ID</v>
      </c>
      <c r="T7" s="165" t="str">
        <f ca="1">IF(B7="","",IF(ISERROR(MATCH($J7,SorP!$B$1:$B$6261,0)),"",INDIRECT("'SorP'!$A$"&amp;MATCH($S7&amp;$J7,SorP!C:C,0))))</f>
        <v>ID-BB</v>
      </c>
      <c r="U7" s="185"/>
      <c r="V7" s="209">
        <f>IF(C7="",NA(),IF(OR(C7="Smelter not listed",C7="Smelter not yet identified"),MATCH($B7&amp;$D7,'Smelter Look-up'!$J:$J,0),MATCH($B7&amp;$C7,'Smelter Look-up'!$J:$J,0)))</f>
        <v>532</v>
      </c>
      <c r="X7" s="210">
        <f t="shared" si="3"/>
        <v>0</v>
      </c>
      <c r="AB7" s="211" t="str">
        <f t="shared" si="4"/>
        <v>TinPT Timah Tbk Mentok</v>
      </c>
    </row>
    <row r="8" spans="1:34" s="210" customFormat="1" ht="32.950000000000003" customHeight="1">
      <c r="A8" s="245"/>
      <c r="B8" s="166" t="s">
        <v>1088</v>
      </c>
      <c r="C8" s="170" t="s">
        <v>992</v>
      </c>
      <c r="D8" s="213"/>
      <c r="E8" s="166" t="s">
        <v>840</v>
      </c>
      <c r="F8" s="166" t="s">
        <v>744</v>
      </c>
      <c r="G8" s="166" t="s">
        <v>12764</v>
      </c>
      <c r="H8" s="167">
        <v>0</v>
      </c>
      <c r="I8" s="168" t="s">
        <v>1702</v>
      </c>
      <c r="J8" s="168" t="s">
        <v>8699</v>
      </c>
      <c r="K8" s="207"/>
      <c r="L8" s="207"/>
      <c r="M8" s="207"/>
      <c r="N8" s="207"/>
      <c r="O8" s="207"/>
      <c r="P8" s="169"/>
      <c r="Q8" s="208"/>
      <c r="R8" s="166" t="str">
        <f ca="1">IF(ISERROR($V8),"",OFFSET('Smelter Look-up'!$C$4,$V8-4,0)&amp;"")</f>
        <v>Minsur</v>
      </c>
      <c r="S8" s="165" t="str">
        <f t="shared" ca="1" si="2"/>
        <v>PE</v>
      </c>
      <c r="T8" s="165" t="str">
        <f ca="1">IF(B8="","",IF(ISERROR(MATCH($J8,SorP!$B$1:$B$6261,0)),"",INDIRECT("'SorP'!$A$"&amp;MATCH($S8&amp;$J8,SorP!C:C,0))))</f>
        <v>PE-ICA</v>
      </c>
      <c r="U8" s="185"/>
      <c r="V8" s="209">
        <f>IF(C8="",NA(),IF(OR(C8="Smelter not listed",C8="Smelter not yet identified"),MATCH($B8&amp;$D8,'Smelter Look-up'!$J:$J,0),MATCH($B8&amp;$C8,'Smelter Look-up'!$J:$J,0)))</f>
        <v>503</v>
      </c>
      <c r="X8" s="210">
        <f t="shared" si="3"/>
        <v>0</v>
      </c>
      <c r="AB8" s="211" t="str">
        <f t="shared" si="4"/>
        <v>TinMinsur</v>
      </c>
    </row>
    <row r="9" spans="1:34" s="210" customFormat="1" ht="26.3" customHeight="1">
      <c r="A9" s="245"/>
      <c r="B9" s="166" t="s">
        <v>1088</v>
      </c>
      <c r="C9" s="170" t="s">
        <v>12708</v>
      </c>
      <c r="D9" s="213"/>
      <c r="E9" s="166" t="s">
        <v>2323</v>
      </c>
      <c r="F9" s="166" t="s">
        <v>12709</v>
      </c>
      <c r="G9" s="166" t="s">
        <v>12764</v>
      </c>
      <c r="H9" s="167">
        <v>0</v>
      </c>
      <c r="I9" s="168" t="s">
        <v>12710</v>
      </c>
      <c r="J9" s="168" t="s">
        <v>1660</v>
      </c>
      <c r="K9" s="207"/>
      <c r="L9" s="207"/>
      <c r="M9" s="207"/>
      <c r="N9" s="207"/>
      <c r="O9" s="207"/>
      <c r="P9" s="169"/>
      <c r="Q9" s="208"/>
      <c r="R9" s="166" t="str">
        <f ca="1">IF(ISERROR($V9),"",OFFSET('Smelter Look-up'!$C$4,$V9-4,0)&amp;"")</f>
        <v>Tin Technology &amp; Refining</v>
      </c>
      <c r="S9" s="165" t="str">
        <f t="shared" ca="1" si="2"/>
        <v>US</v>
      </c>
      <c r="T9" s="165" t="str">
        <f ca="1">IF(B9="","",IF(ISERROR(MATCH($J9,SorP!$B$1:$B$6261,0)),"",INDIRECT("'SorP'!$A$"&amp;MATCH($S9&amp;$J9,SorP!C:C,0))))</f>
        <v>US-PA</v>
      </c>
      <c r="U9" s="185"/>
      <c r="V9" s="209">
        <f>IF(C9="",NA(),IF(OR(C9="Smelter not listed",C9="Smelter not yet identified"),MATCH($B9&amp;$D9,'Smelter Look-up'!$J:$J,0),MATCH($B9&amp;$C9,'Smelter Look-up'!$J:$J,0)))</f>
        <v>547</v>
      </c>
      <c r="X9" s="210">
        <f t="shared" si="3"/>
        <v>0</v>
      </c>
      <c r="AB9" s="211" t="str">
        <f t="shared" si="4"/>
        <v>TinTin Technology &amp; Refining</v>
      </c>
    </row>
    <row r="10" spans="1:34" s="210" customFormat="1" ht="37.450000000000003" customHeight="1">
      <c r="A10" s="245"/>
      <c r="B10" s="166" t="s">
        <v>1088</v>
      </c>
      <c r="C10" s="170" t="s">
        <v>803</v>
      </c>
      <c r="D10" s="213"/>
      <c r="E10" s="166" t="s">
        <v>2321</v>
      </c>
      <c r="F10" s="166" t="s">
        <v>736</v>
      </c>
      <c r="G10" s="166" t="s">
        <v>12764</v>
      </c>
      <c r="H10" s="167">
        <v>0</v>
      </c>
      <c r="I10" s="168" t="s">
        <v>1688</v>
      </c>
      <c r="J10" s="168" t="s">
        <v>1688</v>
      </c>
      <c r="K10" s="207"/>
      <c r="L10" s="207"/>
      <c r="M10" s="207"/>
      <c r="N10" s="207"/>
      <c r="O10" s="207"/>
      <c r="P10" s="169"/>
      <c r="Q10" s="208"/>
      <c r="R10" s="166" t="str">
        <f ca="1">IF(ISERROR($V10),"",OFFSET('Smelter Look-up'!$C$4,$V10-4,0)&amp;"")</f>
        <v>EM Vinto</v>
      </c>
      <c r="S10" s="165" t="str">
        <f t="shared" ca="1" si="2"/>
        <v>Unknown</v>
      </c>
      <c r="T10" s="165" t="e">
        <f ca="1">IF(B10="","",IF(ISERROR(MATCH($J10,SorP!$B$1:$B$6261,0)),"",INDIRECT("'SorP'!$A$"&amp;MATCH($S10&amp;$J10,SorP!C:C,0))))</f>
        <v>#N/A</v>
      </c>
      <c r="U10" s="185"/>
      <c r="V10" s="209">
        <f>IF(C10="",NA(),IF(OR(C10="Smelter not listed",C10="Smelter not yet identified"),MATCH($B10&amp;$D10,'Smelter Look-up'!$J:$J,0),MATCH($B10&amp;$C10,'Smelter Look-up'!$J:$J,0)))</f>
        <v>453</v>
      </c>
      <c r="X10" s="210">
        <f t="shared" si="3"/>
        <v>0</v>
      </c>
      <c r="AB10" s="211" t="str">
        <f t="shared" si="4"/>
        <v>TinEM Vinto</v>
      </c>
    </row>
    <row r="11" spans="1:34" s="210" customFormat="1" ht="48.1" customHeight="1">
      <c r="A11" s="245"/>
      <c r="B11" s="166" t="s">
        <v>1088</v>
      </c>
      <c r="C11" s="170" t="s">
        <v>14903</v>
      </c>
      <c r="D11" s="213"/>
      <c r="E11" s="166" t="s">
        <v>12516</v>
      </c>
      <c r="F11" s="166" t="s">
        <v>14904</v>
      </c>
      <c r="G11" s="166" t="s">
        <v>12764</v>
      </c>
      <c r="H11" s="167">
        <v>0</v>
      </c>
      <c r="I11" s="168" t="s">
        <v>14909</v>
      </c>
      <c r="J11" s="168" t="s">
        <v>12345</v>
      </c>
      <c r="K11" s="207"/>
      <c r="L11" s="207"/>
      <c r="M11" s="207"/>
      <c r="N11" s="207"/>
      <c r="O11" s="207"/>
      <c r="P11" s="169"/>
      <c r="Q11" s="208"/>
      <c r="R11" s="166" t="str">
        <f ca="1">IF(ISERROR($V11),"",OFFSET('Smelter Look-up'!$C$4,$V11-4,0)&amp;"")</f>
        <v>Mining Minerals Resources SARL</v>
      </c>
      <c r="S11" s="165" t="str">
        <f t="shared" ca="1" si="2"/>
        <v>CD</v>
      </c>
      <c r="T11" s="165" t="str">
        <f ca="1">IF(B11="","",IF(ISERROR(MATCH($J11,SorP!$B$1:$B$6261,0)),"",INDIRECT("'SorP'!$A$"&amp;MATCH($S11&amp;$J11,SorP!C:C,0))))</f>
        <v>CD-HK</v>
      </c>
      <c r="U11" s="185"/>
      <c r="V11" s="209">
        <f>IF(C11="",NA(),IF(OR(C11="Smelter not listed",C11="Smelter not yet identified"),MATCH($B11&amp;$D11,'Smelter Look-up'!$J:$J,0),MATCH($B11&amp;$C11,'Smelter Look-up'!$J:$J,0)))</f>
        <v>502</v>
      </c>
      <c r="X11" s="210">
        <f t="shared" si="3"/>
        <v>0</v>
      </c>
      <c r="AB11" s="211" t="str">
        <f t="shared" si="4"/>
        <v>TinMining Minerals Resources SARL</v>
      </c>
    </row>
    <row r="12" spans="1:34" s="210" customFormat="1" ht="42.85" customHeight="1">
      <c r="A12" s="245"/>
      <c r="B12" s="166" t="s">
        <v>1088</v>
      </c>
      <c r="C12" s="170" t="s">
        <v>2048</v>
      </c>
      <c r="D12" s="213"/>
      <c r="E12" s="166" t="s">
        <v>2321</v>
      </c>
      <c r="F12" s="166" t="s">
        <v>748</v>
      </c>
      <c r="G12" s="166" t="s">
        <v>12764</v>
      </c>
      <c r="H12" s="167">
        <v>0</v>
      </c>
      <c r="I12" s="168" t="s">
        <v>1688</v>
      </c>
      <c r="J12" s="168" t="s">
        <v>1688</v>
      </c>
      <c r="K12" s="207"/>
      <c r="L12" s="207"/>
      <c r="M12" s="207"/>
      <c r="N12" s="207"/>
      <c r="O12" s="207"/>
      <c r="P12" s="169"/>
      <c r="Q12" s="208"/>
      <c r="R12" s="166" t="str">
        <f ca="1">IF(ISERROR($V12),"",OFFSET('Smelter Look-up'!$C$4,$V12-4,0)&amp;"")</f>
        <v>Operaciones Metalurgicas S.A.</v>
      </c>
      <c r="S12" s="165" t="str">
        <f t="shared" ca="1" si="2"/>
        <v>Unknown</v>
      </c>
      <c r="T12" s="165" t="e">
        <f ca="1">IF(B12="","",IF(ISERROR(MATCH($J12,SorP!$B$1:$B$6261,0)),"",INDIRECT("'SorP'!$A$"&amp;MATCH($S12&amp;$J12,SorP!C:C,0))))</f>
        <v>#N/A</v>
      </c>
      <c r="U12" s="185"/>
      <c r="V12" s="209">
        <f>IF(C12="",NA(),IF(OR(C12="Smelter not listed",C12="Smelter not yet identified"),MATCH($B12&amp;$D12,'Smelter Look-up'!$J:$J,0),MATCH($B12&amp;$C12,'Smelter Look-up'!$J:$J,0)))</f>
        <v>513</v>
      </c>
      <c r="X12" s="210">
        <f t="shared" si="3"/>
        <v>0</v>
      </c>
      <c r="AB12" s="211" t="str">
        <f t="shared" si="4"/>
        <v>TinOMSA</v>
      </c>
    </row>
    <row r="13" spans="1:34" s="210" customFormat="1" ht="29.35" customHeight="1">
      <c r="A13" s="245"/>
      <c r="B13" s="166" t="s">
        <v>1088</v>
      </c>
      <c r="C13" s="170" t="s">
        <v>15186</v>
      </c>
      <c r="D13" s="213"/>
      <c r="E13" s="166" t="s">
        <v>1073</v>
      </c>
      <c r="F13" s="166" t="s">
        <v>15187</v>
      </c>
      <c r="G13" s="166" t="s">
        <v>12764</v>
      </c>
      <c r="H13" s="167">
        <v>0</v>
      </c>
      <c r="I13" s="168" t="s">
        <v>15197</v>
      </c>
      <c r="J13" s="168" t="s">
        <v>8327</v>
      </c>
      <c r="K13" s="207"/>
      <c r="L13" s="207"/>
      <c r="M13" s="207"/>
      <c r="N13" s="207"/>
      <c r="O13" s="207"/>
      <c r="P13" s="169"/>
      <c r="Q13" s="208"/>
      <c r="R13" s="166" t="str">
        <f ca="1">IF(ISERROR($V13),"",OFFSET('Smelter Look-up'!$C$4,$V13-4,0)&amp;"")</f>
        <v>Malaysia Smelting Corporation Berhad (Port Klang)</v>
      </c>
      <c r="S13" s="165" t="str">
        <f t="shared" ca="1" si="2"/>
        <v>MY</v>
      </c>
      <c r="T13" s="165" t="str">
        <f ca="1">IF(B13="","",IF(ISERROR(MATCH($J13,SorP!$B$1:$B$6261,0)),"",INDIRECT("'SorP'!$A$"&amp;MATCH($S13&amp;$J13,SorP!C:C,0))))</f>
        <v>MY-10</v>
      </c>
      <c r="U13" s="185"/>
      <c r="V13" s="209">
        <f>IF(C13="",NA(),IF(OR(C13="Smelter not listed",C13="Smelter not yet identified"),MATCH($B13&amp;$D13,'Smelter Look-up'!$J:$J,0),MATCH($B13&amp;$C13,'Smelter Look-up'!$J:$J,0)))</f>
        <v>491</v>
      </c>
      <c r="X13" s="210">
        <f t="shared" si="3"/>
        <v>0</v>
      </c>
      <c r="AB13" s="211" t="str">
        <f t="shared" si="4"/>
        <v>TinMalaysia Smelting Corporation Berhad (Port Klang)</v>
      </c>
    </row>
    <row r="14" spans="1:34" s="210" customFormat="1" ht="20.2"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2"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2"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2"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2"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7"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DB74FF8-DD29-4698-8A09-AED2DA4DEC13}"/>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8671875" defaultRowHeight="13"/>
  <cols>
    <col min="1" max="1" width="45.109375" style="18" customWidth="1"/>
    <col min="2" max="2" width="42.88671875" style="19" customWidth="1"/>
    <col min="3" max="3" width="51.6640625" style="18" customWidth="1"/>
    <col min="4" max="4" width="29.109375" style="19" customWidth="1"/>
    <col min="5" max="5" width="9" style="18" customWidth="1"/>
    <col min="6" max="6" width="13.6640625" style="18" hidden="1" customWidth="1"/>
    <col min="7" max="7" width="13.33203125" style="18" hidden="1" customWidth="1"/>
    <col min="8" max="9" width="9" style="18" hidden="1" customWidth="1"/>
    <col min="10" max="10" width="48.88671875" style="18" hidden="1" customWidth="1"/>
    <col min="11" max="11" width="9" style="18" hidden="1" customWidth="1"/>
    <col min="12" max="15" width="8.88671875" style="18" hidden="1" customWidth="1"/>
    <col min="16" max="18" width="8.88671875" style="18" customWidth="1"/>
    <col min="19" max="16384" width="8.88671875" style="18"/>
  </cols>
  <sheetData>
    <row r="1" spans="1:10" ht="30.25">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15">
      <c r="A2" s="63" t="s">
        <v>858</v>
      </c>
      <c r="B2" s="64" t="str">
        <f>IF(F65=1,"Click here to return to Smelter List","")</f>
        <v/>
      </c>
      <c r="C2" s="118" t="str">
        <f>IF(F65=1,"Click here to return to Product List","")</f>
        <v/>
      </c>
      <c r="D2" s="144">
        <f ca="1">IF(H70=0,"0",H70)</f>
        <v>1</v>
      </c>
    </row>
    <row r="3" spans="1:10" ht="15.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6">
      <c r="A4" s="87" t="str">
        <f ca="1">Declaration!B8</f>
        <v>Company Name (*):</v>
      </c>
      <c r="B4" s="86" t="str">
        <f>Declaration!D8</f>
        <v>Qualitek Internatinal,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6">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6">
      <c r="A6" s="87" t="str">
        <f ca="1">Declaration!B10</f>
        <v>Description of Scope:</v>
      </c>
      <c r="B6" s="86" t="str">
        <f>Declaration!D10</f>
        <v xml:space="preserve">Manufactruer of tin-containing solder paste, bar and wire for electronics industry </v>
      </c>
      <c r="C6" s="86" t="str">
        <f ca="1">IF(H6=1,J6,I6)</f>
        <v>Complete</v>
      </c>
      <c r="D6" s="92" t="str">
        <f>IF(H6=1,"Click here to provide a Description of Scope","")</f>
        <v/>
      </c>
      <c r="E6" s="19" t="s">
        <v>1261</v>
      </c>
      <c r="F6" s="91">
        <f>IF(OR(B5=Declaration!P9,B5=Declaration!Q9,B5=0),0,1)</f>
        <v>0</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6">
      <c r="A7" s="87" t="str">
        <f ca="1">Declaration!B15</f>
        <v>Contact Name (*):</v>
      </c>
      <c r="B7" s="86" t="str">
        <f>Declaration!D14</f>
        <v>315 Fairbank Street, Addison, Illinois 60101</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6">
      <c r="A8" s="87" t="str">
        <f ca="1">Declaration!B16</f>
        <v>Email – Contact (*):</v>
      </c>
      <c r="B8" s="86" t="str">
        <f>Declaration!D16</f>
        <v>dinesh@qualitek.com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6">
      <c r="A9" s="87" t="str">
        <f ca="1">Declaration!B17</f>
        <v>Phone – Contact (*):</v>
      </c>
      <c r="B9" s="256" t="str">
        <f>Declaration!D17</f>
        <v>630-628-8083 ext 105</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6">
      <c r="A10" s="87" t="str">
        <f ca="1">Declaration!B18</f>
        <v>Authorizer (*):</v>
      </c>
      <c r="B10" s="86" t="str">
        <f>Declaration!D18</f>
        <v>N/A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6">
      <c r="A11" s="87" t="str">
        <f ca="1">Declaration!B20</f>
        <v>Email - Authorizer (*):</v>
      </c>
      <c r="B11" s="86" t="str">
        <f>Declaration!D20</f>
        <v>N/A</v>
      </c>
      <c r="C11" s="86" t="str">
        <f ca="1">IF(H11=1,J11,I11)</f>
        <v>Provide an email for authorized company representative on Declaration tab cell D20</v>
      </c>
      <c r="D11" s="92" t="str">
        <f>IF(H11=1,"Click here to enter Representative's email","")</f>
        <v>Click here to enter Representative's email</v>
      </c>
      <c r="E11" s="19" t="s">
        <v>1261</v>
      </c>
      <c r="F11" s="90">
        <v>1</v>
      </c>
      <c r="G11" s="67">
        <f>IF(ISNUMBER(SEARCH("@",B11)),0,1)</f>
        <v>1</v>
      </c>
      <c r="H11" s="68">
        <f t="shared" si="3"/>
        <v>1</v>
      </c>
      <c r="I11" s="142" t="str">
        <f ca="1">OFFSET(L!$C$1,MATCH("Checker"&amp;"Comp",L!$A:$A,0)-1,SL,,)</f>
        <v>Complete</v>
      </c>
      <c r="J11" s="18" t="str">
        <f ca="1">OFFSET(L!$C$1,MATCH("Checker"&amp;ADDRESS(ROW(),COLUMN(),4),L!$A:$A,0)-1,SL,,)</f>
        <v>Provide an email for authorized company representative on Declaration tab cell D20</v>
      </c>
    </row>
    <row r="12" spans="1:10" ht="39.6">
      <c r="A12" s="87" t="str">
        <f ca="1">Declaration!B22</f>
        <v>Effective Date (*):</v>
      </c>
      <c r="B12" s="88">
        <f>Declaration!D22</f>
        <v>46132</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4.8">
      <c r="A13" s="86" t="str">
        <f ca="1">Declaration!B25</f>
        <v>1) Is any 3TG intentionally added or used in the product(s) or in the production process? (*)</v>
      </c>
      <c r="B13" s="89"/>
      <c r="C13" s="89"/>
      <c r="D13" s="93"/>
      <c r="E13" s="19" t="s">
        <v>773</v>
      </c>
      <c r="F13" s="90"/>
      <c r="H13" s="18">
        <f t="shared" si="3"/>
        <v>0</v>
      </c>
    </row>
    <row r="14" spans="1:10" ht="26.6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6">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6">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6">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85">
      <c r="A18" s="86" t="str">
        <f ca="1">Declaration!B31</f>
        <v>2) Does any 3TG remain in the product(s)? (*)</v>
      </c>
      <c r="B18" s="89"/>
      <c r="C18" s="89"/>
      <c r="D18" s="93"/>
      <c r="E18" s="19" t="s">
        <v>771</v>
      </c>
      <c r="F18" s="90"/>
      <c r="J18" s="143"/>
    </row>
    <row r="19" spans="1:10" ht="39.6">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6">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6">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6">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8" customHeight="1">
      <c r="A23" s="86" t="str">
        <f ca="1">Declaration!B37</f>
        <v>3) Do any of the smelters in your supply chain source the 3TG from the covered countries? (SEC term, see definitions tab) (*)</v>
      </c>
      <c r="B23" s="89"/>
      <c r="C23" s="89"/>
      <c r="D23" s="93"/>
      <c r="E23" s="19" t="s">
        <v>770</v>
      </c>
      <c r="F23" s="90"/>
      <c r="J23" s="143"/>
    </row>
    <row r="24" spans="1:10" ht="39.6">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6">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6">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6">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0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05"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05"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0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9">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6">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6">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6">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6">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9">
      <c r="A38" s="86" t="str">
        <f ca="1">Declaration!B55</f>
        <v>6) What percentage of relevant suppliers have provided a response to your supply chain survey?  (*)</v>
      </c>
      <c r="B38" s="89"/>
      <c r="C38" s="89"/>
      <c r="D38" s="93"/>
      <c r="E38" s="19" t="s">
        <v>770</v>
      </c>
      <c r="F38" s="90"/>
    </row>
    <row r="39" spans="1:10" ht="26.6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6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6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6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85">
      <c r="A43" s="86" t="str">
        <f ca="1">Declaration!B61</f>
        <v>7) Have you identified all of the smelters supplying the 3TG to your supply chain?  (*)</v>
      </c>
      <c r="B43" s="89"/>
      <c r="C43" s="89"/>
      <c r="D43" s="93"/>
      <c r="E43" s="19" t="s">
        <v>771</v>
      </c>
      <c r="F43" s="90"/>
    </row>
    <row r="44" spans="1:10" ht="52.6">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2.6">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2.6">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2.6">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4.8">
      <c r="A48" s="86" t="str">
        <f ca="1">Declaration!B67</f>
        <v>8) Has all applicable smelter information received by your company been reported in this declaration?  (*)</v>
      </c>
      <c r="B48" s="89"/>
      <c r="C48" s="89"/>
      <c r="D48" s="93"/>
      <c r="E48" s="19" t="s">
        <v>772</v>
      </c>
      <c r="F48" s="90"/>
    </row>
    <row r="49" spans="1:10" ht="39.6">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6">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6">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6">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95">
      <c r="A53" s="86" t="str">
        <f ca="1">Declaration!B74</f>
        <v>Question</v>
      </c>
      <c r="B53" s="89"/>
      <c r="C53" s="89"/>
      <c r="D53" s="93"/>
      <c r="E53" s="19" t="s">
        <v>426</v>
      </c>
      <c r="F53" s="90"/>
      <c r="G53" s="90"/>
      <c r="H53" s="90"/>
    </row>
    <row r="54" spans="1:10" ht="39.6">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49999999999997" customHeight="1">
      <c r="A56" s="86" t="s">
        <v>3</v>
      </c>
      <c r="B56" s="86" t="str">
        <f>Declaration!G77</f>
        <v>www.qualitek.com</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85">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6">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6">
      <c r="A59" s="86" t="str">
        <f ca="1">Declaration!B83</f>
        <v>E. Does your company conduct Conflict Minerals survey(s) of your relevant supplier(s)? (*)</v>
      </c>
      <c r="B59" s="86" t="str">
        <f>Declaration!D83</f>
        <v>Yes, using other format (describe)</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6">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4" hidden="1">
      <c r="A61" s="86"/>
      <c r="B61" s="86"/>
      <c r="C61" s="86"/>
      <c r="D61" s="92"/>
      <c r="E61" s="19"/>
      <c r="F61" s="91"/>
      <c r="G61" s="67"/>
      <c r="H61" s="68"/>
      <c r="I61" s="142"/>
    </row>
    <row r="62" spans="1:10" ht="39.6">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6">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6">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6">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6">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6">
      <c r="A67" s="86" t="s">
        <v>1762</v>
      </c>
      <c r="B67" s="86"/>
      <c r="C67" s="86" t="str">
        <f t="shared" ca="1" si="13"/>
        <v>Complete</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6">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9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1</v>
      </c>
    </row>
    <row r="73" spans="1:12" ht="13.7"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8671875" defaultRowHeight="13"/>
  <cols>
    <col min="1" max="1" width="3.109375" style="259" customWidth="1"/>
    <col min="2" max="2" width="39.88671875" style="262" customWidth="1"/>
    <col min="3" max="5" width="39.88671875" style="259" customWidth="1"/>
    <col min="6" max="6" width="58.88671875" style="259" customWidth="1"/>
    <col min="7" max="7" width="1.6640625" style="259" customWidth="1"/>
    <col min="8" max="8" width="9" style="259" customWidth="1"/>
    <col min="9" max="16384" width="8.88671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85" customHeight="1">
      <c r="A4" s="22"/>
      <c r="B4" s="394" t="s">
        <v>858</v>
      </c>
      <c r="C4" s="394"/>
      <c r="D4" s="394"/>
      <c r="E4" s="394"/>
      <c r="F4" s="394"/>
      <c r="G4" s="23"/>
      <c r="H4"/>
    </row>
    <row r="5" spans="1:8" s="20" customFormat="1" ht="15.8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85">
      <c r="A6" s="125"/>
      <c r="B6" s="257"/>
      <c r="C6" s="95"/>
      <c r="D6" s="95"/>
      <c r="E6" s="95"/>
      <c r="F6" s="95"/>
      <c r="G6" s="258"/>
    </row>
    <row r="7" spans="1:8" ht="15.85">
      <c r="A7" s="126"/>
      <c r="B7" s="257"/>
      <c r="C7" s="95"/>
      <c r="D7" s="95"/>
      <c r="E7" s="95"/>
      <c r="F7" s="95"/>
      <c r="G7" s="258"/>
    </row>
    <row r="8" spans="1:8" ht="15.85">
      <c r="A8" s="126"/>
      <c r="B8" s="257"/>
      <c r="C8" s="95"/>
      <c r="D8" s="95"/>
      <c r="E8" s="95"/>
      <c r="F8" s="95"/>
      <c r="G8" s="258"/>
    </row>
    <row r="9" spans="1:8" ht="15.85">
      <c r="A9" s="126"/>
      <c r="B9" s="257"/>
      <c r="C9" s="95"/>
      <c r="D9" s="95"/>
      <c r="E9" s="95"/>
      <c r="F9" s="95"/>
      <c r="G9" s="258"/>
    </row>
    <row r="10" spans="1:8" ht="15.85">
      <c r="A10" s="126"/>
      <c r="B10" s="257"/>
      <c r="C10" s="95"/>
      <c r="D10" s="95"/>
      <c r="E10" s="95"/>
      <c r="F10" s="95"/>
      <c r="G10" s="258"/>
    </row>
    <row r="11" spans="1:8" ht="15.85">
      <c r="A11" s="126"/>
      <c r="B11" s="257"/>
      <c r="C11" s="95"/>
      <c r="D11" s="95"/>
      <c r="E11" s="95"/>
      <c r="F11" s="95"/>
      <c r="G11" s="258"/>
    </row>
    <row r="12" spans="1:8" ht="15.85">
      <c r="A12" s="126"/>
      <c r="B12" s="257"/>
      <c r="C12" s="95"/>
      <c r="D12" s="95"/>
      <c r="E12" s="95"/>
      <c r="F12" s="95"/>
      <c r="G12" s="258"/>
    </row>
    <row r="13" spans="1:8" ht="15.85">
      <c r="A13" s="126"/>
      <c r="B13" s="257"/>
      <c r="C13" s="95"/>
      <c r="D13" s="95"/>
      <c r="E13" s="95"/>
      <c r="F13" s="95"/>
      <c r="G13" s="258"/>
    </row>
    <row r="14" spans="1:8" ht="15.85">
      <c r="A14" s="126"/>
      <c r="B14" s="257"/>
      <c r="C14" s="95"/>
      <c r="D14" s="95"/>
      <c r="E14" s="95"/>
      <c r="F14" s="95"/>
      <c r="G14" s="258"/>
    </row>
    <row r="15" spans="1:8" ht="15.85">
      <c r="A15" s="126"/>
      <c r="B15" s="257"/>
      <c r="C15" s="95"/>
      <c r="D15" s="95"/>
      <c r="E15" s="95"/>
      <c r="F15" s="95"/>
      <c r="G15" s="258"/>
    </row>
    <row r="16" spans="1:8" ht="15.85">
      <c r="A16" s="126"/>
      <c r="B16" s="257"/>
      <c r="C16" s="95"/>
      <c r="D16" s="95"/>
      <c r="E16" s="95"/>
      <c r="F16" s="95"/>
      <c r="G16" s="258"/>
    </row>
    <row r="17" spans="1:7" ht="15.85">
      <c r="A17" s="126"/>
      <c r="B17" s="257"/>
      <c r="C17" s="95"/>
      <c r="D17" s="95"/>
      <c r="E17" s="95"/>
      <c r="F17" s="95"/>
      <c r="G17" s="258"/>
    </row>
    <row r="18" spans="1:7" ht="15.85">
      <c r="A18" s="126"/>
      <c r="B18" s="257"/>
      <c r="C18" s="95"/>
      <c r="D18" s="95"/>
      <c r="E18" s="95"/>
      <c r="F18" s="95"/>
      <c r="G18" s="258"/>
    </row>
    <row r="19" spans="1:7" ht="15.85">
      <c r="A19" s="126"/>
      <c r="B19" s="257"/>
      <c r="C19" s="95"/>
      <c r="D19" s="95"/>
      <c r="E19" s="95"/>
      <c r="F19" s="95"/>
      <c r="G19" s="258"/>
    </row>
    <row r="20" spans="1:7" ht="15.85">
      <c r="A20" s="126"/>
      <c r="B20" s="257"/>
      <c r="C20" s="95"/>
      <c r="D20" s="95"/>
      <c r="E20" s="95"/>
      <c r="F20" s="95"/>
      <c r="G20" s="258"/>
    </row>
    <row r="21" spans="1:7" ht="15.85">
      <c r="A21" s="126"/>
      <c r="B21" s="257"/>
      <c r="C21" s="95"/>
      <c r="D21" s="95"/>
      <c r="E21" s="95"/>
      <c r="F21" s="95"/>
      <c r="G21" s="258"/>
    </row>
    <row r="22" spans="1:7" ht="15.85">
      <c r="A22" s="126"/>
      <c r="B22" s="257"/>
      <c r="C22" s="95"/>
      <c r="D22" s="95"/>
      <c r="E22" s="95"/>
      <c r="F22" s="95"/>
      <c r="G22" s="258"/>
    </row>
    <row r="23" spans="1:7" ht="15.85">
      <c r="A23" s="126"/>
      <c r="B23" s="257"/>
      <c r="C23" s="95"/>
      <c r="D23" s="95"/>
      <c r="E23" s="95"/>
      <c r="F23" s="95"/>
      <c r="G23" s="258"/>
    </row>
    <row r="24" spans="1:7" ht="15.85">
      <c r="A24" s="126"/>
      <c r="B24" s="257"/>
      <c r="C24" s="95"/>
      <c r="D24" s="95"/>
      <c r="E24" s="95"/>
      <c r="F24" s="95"/>
      <c r="G24" s="258"/>
    </row>
    <row r="25" spans="1:7" ht="15.85">
      <c r="A25" s="126"/>
      <c r="B25" s="257"/>
      <c r="C25" s="95"/>
      <c r="D25" s="95"/>
      <c r="E25" s="95"/>
      <c r="F25" s="95"/>
      <c r="G25" s="258"/>
    </row>
    <row r="26" spans="1:7" ht="15.85">
      <c r="A26" s="126"/>
      <c r="B26" s="257"/>
      <c r="C26" s="95"/>
      <c r="D26" s="95"/>
      <c r="E26" s="95"/>
      <c r="F26" s="95"/>
      <c r="G26" s="258"/>
    </row>
    <row r="27" spans="1:7" ht="15.85">
      <c r="A27" s="126"/>
      <c r="B27" s="257"/>
      <c r="C27" s="95"/>
      <c r="D27" s="95"/>
      <c r="E27" s="95"/>
      <c r="F27" s="95"/>
      <c r="G27" s="258"/>
    </row>
    <row r="28" spans="1:7" ht="15.85">
      <c r="A28" s="126"/>
      <c r="B28" s="257"/>
      <c r="C28" s="95"/>
      <c r="D28" s="95"/>
      <c r="E28" s="95"/>
      <c r="F28" s="95"/>
      <c r="G28" s="258"/>
    </row>
    <row r="29" spans="1:7" ht="15.85">
      <c r="A29" s="126"/>
      <c r="B29" s="257"/>
      <c r="C29" s="95"/>
      <c r="D29" s="95"/>
      <c r="E29" s="95"/>
      <c r="F29" s="95"/>
      <c r="G29" s="258"/>
    </row>
    <row r="30" spans="1:7" ht="15.85">
      <c r="A30" s="126"/>
      <c r="B30" s="257"/>
      <c r="C30" s="95"/>
      <c r="D30" s="95"/>
      <c r="E30" s="95"/>
      <c r="F30" s="95"/>
      <c r="G30" s="258"/>
    </row>
    <row r="31" spans="1:7" ht="15.85">
      <c r="A31" s="126"/>
      <c r="B31" s="257"/>
      <c r="C31" s="95"/>
      <c r="D31" s="95"/>
      <c r="E31" s="95"/>
      <c r="F31" s="95"/>
      <c r="G31" s="258"/>
    </row>
    <row r="32" spans="1:7" ht="15.85">
      <c r="A32" s="126"/>
      <c r="B32" s="257"/>
      <c r="C32" s="95"/>
      <c r="D32" s="95"/>
      <c r="E32" s="95"/>
      <c r="F32" s="95"/>
      <c r="G32" s="258"/>
    </row>
    <row r="33" spans="1:7" ht="15.85">
      <c r="A33" s="126"/>
      <c r="B33" s="257"/>
      <c r="C33" s="95"/>
      <c r="D33" s="95"/>
      <c r="E33" s="95"/>
      <c r="F33" s="95"/>
      <c r="G33" s="258"/>
    </row>
    <row r="34" spans="1:7" ht="15.85">
      <c r="A34" s="126"/>
      <c r="B34" s="257"/>
      <c r="C34" s="95"/>
      <c r="D34" s="95"/>
      <c r="E34" s="95"/>
      <c r="F34" s="95"/>
      <c r="G34" s="258"/>
    </row>
    <row r="35" spans="1:7" ht="15.85">
      <c r="A35" s="126"/>
      <c r="B35" s="257"/>
      <c r="C35" s="95"/>
      <c r="D35" s="95"/>
      <c r="E35" s="95"/>
      <c r="F35" s="95"/>
      <c r="G35" s="258"/>
    </row>
    <row r="36" spans="1:7" ht="15.85">
      <c r="A36" s="126"/>
      <c r="B36" s="257"/>
      <c r="C36" s="95"/>
      <c r="D36" s="95"/>
      <c r="E36" s="95"/>
      <c r="F36" s="95"/>
      <c r="G36" s="258"/>
    </row>
    <row r="37" spans="1:7" ht="15.85">
      <c r="A37" s="126"/>
      <c r="B37" s="257"/>
      <c r="C37" s="95"/>
      <c r="D37" s="95"/>
      <c r="E37" s="95"/>
      <c r="F37" s="95"/>
      <c r="G37" s="258"/>
    </row>
    <row r="38" spans="1:7" ht="15.85">
      <c r="A38" s="126"/>
      <c r="B38" s="257"/>
      <c r="C38" s="95"/>
      <c r="D38" s="95"/>
      <c r="E38" s="95"/>
      <c r="F38" s="95"/>
      <c r="G38" s="258"/>
    </row>
    <row r="39" spans="1:7" ht="15.85">
      <c r="A39" s="126"/>
      <c r="B39" s="257"/>
      <c r="C39" s="95"/>
      <c r="D39" s="95"/>
      <c r="E39" s="95"/>
      <c r="F39" s="95"/>
      <c r="G39" s="258"/>
    </row>
    <row r="40" spans="1:7" ht="15.85">
      <c r="A40" s="126"/>
      <c r="B40" s="257"/>
      <c r="C40" s="95"/>
      <c r="D40" s="95"/>
      <c r="E40" s="95"/>
      <c r="F40" s="95"/>
      <c r="G40" s="258"/>
    </row>
    <row r="41" spans="1:7" ht="15.85">
      <c r="A41" s="126"/>
      <c r="B41" s="257"/>
      <c r="C41" s="95"/>
      <c r="D41" s="95"/>
      <c r="E41" s="95"/>
      <c r="F41" s="95"/>
      <c r="G41" s="258"/>
    </row>
    <row r="42" spans="1:7" ht="15.85">
      <c r="A42" s="126"/>
      <c r="B42" s="257"/>
      <c r="C42" s="95"/>
      <c r="D42" s="95"/>
      <c r="E42" s="95"/>
      <c r="F42" s="95"/>
      <c r="G42" s="258"/>
    </row>
    <row r="43" spans="1:7" ht="15.85">
      <c r="A43" s="126"/>
      <c r="B43" s="257"/>
      <c r="C43" s="95"/>
      <c r="D43" s="95"/>
      <c r="E43" s="95"/>
      <c r="F43" s="95"/>
      <c r="G43" s="258"/>
    </row>
    <row r="44" spans="1:7" ht="15.85">
      <c r="A44" s="126"/>
      <c r="B44" s="257"/>
      <c r="C44" s="95"/>
      <c r="D44" s="95"/>
      <c r="E44" s="95"/>
      <c r="F44" s="95"/>
      <c r="G44" s="258"/>
    </row>
    <row r="45" spans="1:7" ht="15.85">
      <c r="A45" s="126"/>
      <c r="B45" s="257"/>
      <c r="C45" s="95"/>
      <c r="D45" s="95"/>
      <c r="E45" s="95"/>
      <c r="F45" s="95"/>
      <c r="G45" s="258"/>
    </row>
    <row r="46" spans="1:7" ht="15.85">
      <c r="A46" s="126"/>
      <c r="B46" s="257"/>
      <c r="C46" s="95"/>
      <c r="D46" s="95"/>
      <c r="E46" s="95"/>
      <c r="F46" s="95"/>
      <c r="G46" s="258"/>
    </row>
    <row r="47" spans="1:7" ht="15.85">
      <c r="A47" s="126"/>
      <c r="B47" s="257"/>
      <c r="C47" s="95"/>
      <c r="D47" s="95"/>
      <c r="E47" s="95"/>
      <c r="F47" s="95"/>
      <c r="G47" s="258"/>
    </row>
    <row r="48" spans="1:7" ht="15.85">
      <c r="A48" s="126"/>
      <c r="B48" s="257"/>
      <c r="C48" s="95"/>
      <c r="D48" s="95"/>
      <c r="E48" s="95"/>
      <c r="F48" s="95"/>
      <c r="G48" s="258"/>
    </row>
    <row r="49" spans="1:7" ht="15.85">
      <c r="A49" s="126"/>
      <c r="B49" s="257"/>
      <c r="C49" s="95"/>
      <c r="D49" s="95"/>
      <c r="E49" s="95"/>
      <c r="F49" s="95"/>
      <c r="G49" s="258"/>
    </row>
    <row r="50" spans="1:7" ht="15.85">
      <c r="A50" s="126"/>
      <c r="B50" s="257"/>
      <c r="C50" s="95"/>
      <c r="D50" s="95"/>
      <c r="E50" s="95"/>
      <c r="F50" s="95"/>
      <c r="G50" s="258"/>
    </row>
    <row r="51" spans="1:7" ht="15.85">
      <c r="A51" s="126"/>
      <c r="B51" s="257"/>
      <c r="C51" s="95"/>
      <c r="D51" s="95"/>
      <c r="E51" s="95"/>
      <c r="F51" s="95"/>
      <c r="G51" s="258"/>
    </row>
    <row r="52" spans="1:7" ht="15.85">
      <c r="A52" s="126"/>
      <c r="B52" s="257"/>
      <c r="C52" s="95"/>
      <c r="D52" s="95"/>
      <c r="E52" s="95"/>
      <c r="F52" s="95"/>
      <c r="G52" s="258"/>
    </row>
    <row r="53" spans="1:7" ht="15.85">
      <c r="A53" s="126"/>
      <c r="B53" s="257"/>
      <c r="C53" s="95"/>
      <c r="D53" s="95"/>
      <c r="E53" s="95"/>
      <c r="F53" s="95"/>
      <c r="G53" s="258"/>
    </row>
    <row r="54" spans="1:7" ht="15.85">
      <c r="A54" s="126"/>
      <c r="B54" s="257"/>
      <c r="C54" s="95"/>
      <c r="D54" s="95"/>
      <c r="E54" s="95"/>
      <c r="F54" s="95"/>
      <c r="G54" s="258"/>
    </row>
    <row r="55" spans="1:7" ht="15.85">
      <c r="A55" s="126"/>
      <c r="B55" s="257"/>
      <c r="C55" s="95"/>
      <c r="D55" s="95"/>
      <c r="E55" s="95"/>
      <c r="F55" s="95"/>
      <c r="G55" s="258"/>
    </row>
    <row r="56" spans="1:7" ht="15.85">
      <c r="A56" s="126"/>
      <c r="B56" s="257"/>
      <c r="C56" s="95"/>
      <c r="D56" s="95"/>
      <c r="E56" s="95"/>
      <c r="F56" s="95"/>
      <c r="G56" s="258"/>
    </row>
    <row r="57" spans="1:7" ht="15.85">
      <c r="A57" s="126"/>
      <c r="B57" s="257"/>
      <c r="C57" s="95"/>
      <c r="D57" s="95"/>
      <c r="E57" s="95"/>
      <c r="F57" s="95"/>
      <c r="G57" s="258"/>
    </row>
    <row r="58" spans="1:7" ht="15.85">
      <c r="A58" s="126"/>
      <c r="B58" s="257"/>
      <c r="C58" s="95"/>
      <c r="D58" s="95"/>
      <c r="E58" s="95"/>
      <c r="F58" s="95"/>
      <c r="G58" s="258"/>
    </row>
    <row r="59" spans="1:7" ht="15.85">
      <c r="A59" s="126"/>
      <c r="B59" s="257"/>
      <c r="C59" s="95"/>
      <c r="D59" s="95"/>
      <c r="E59" s="95"/>
      <c r="F59" s="95"/>
      <c r="G59" s="258"/>
    </row>
    <row r="60" spans="1:7" ht="15.85">
      <c r="A60" s="126"/>
      <c r="B60" s="257"/>
      <c r="C60" s="95"/>
      <c r="D60" s="95"/>
      <c r="E60" s="95"/>
      <c r="F60" s="95"/>
      <c r="G60" s="258"/>
    </row>
    <row r="61" spans="1:7" ht="15.85">
      <c r="A61" s="126"/>
      <c r="B61" s="257"/>
      <c r="C61" s="95"/>
      <c r="D61" s="95"/>
      <c r="E61" s="95"/>
      <c r="F61" s="95"/>
      <c r="G61" s="258"/>
    </row>
    <row r="62" spans="1:7" ht="15.85">
      <c r="A62" s="126"/>
      <c r="B62" s="257"/>
      <c r="C62" s="95"/>
      <c r="D62" s="95"/>
      <c r="E62" s="95"/>
      <c r="F62" s="95"/>
      <c r="G62" s="258"/>
    </row>
    <row r="63" spans="1:7" ht="15.85">
      <c r="A63" s="126"/>
      <c r="B63" s="257"/>
      <c r="C63" s="95"/>
      <c r="D63" s="95"/>
      <c r="E63" s="95"/>
      <c r="F63" s="95"/>
      <c r="G63" s="258"/>
    </row>
    <row r="64" spans="1:7" ht="15.85">
      <c r="A64" s="126"/>
      <c r="B64" s="257"/>
      <c r="C64" s="95"/>
      <c r="D64" s="95"/>
      <c r="E64" s="95"/>
      <c r="F64" s="95"/>
      <c r="G64" s="258"/>
    </row>
    <row r="65" spans="1:7" ht="15.85">
      <c r="A65" s="126"/>
      <c r="B65" s="257"/>
      <c r="C65" s="95"/>
      <c r="D65" s="95"/>
      <c r="E65" s="95"/>
      <c r="F65" s="95"/>
      <c r="G65" s="258"/>
    </row>
    <row r="66" spans="1:7" ht="15.85">
      <c r="A66" s="126"/>
      <c r="B66" s="257"/>
      <c r="C66" s="95"/>
      <c r="D66" s="95"/>
      <c r="E66" s="95"/>
      <c r="F66" s="95"/>
      <c r="G66" s="258"/>
    </row>
    <row r="67" spans="1:7" ht="15.85">
      <c r="A67" s="126"/>
      <c r="B67" s="257"/>
      <c r="C67" s="95"/>
      <c r="D67" s="95"/>
      <c r="E67" s="95"/>
      <c r="F67" s="95"/>
      <c r="G67" s="258"/>
    </row>
    <row r="68" spans="1:7" ht="15.85">
      <c r="A68" s="126"/>
      <c r="B68" s="257"/>
      <c r="C68" s="95"/>
      <c r="D68" s="95"/>
      <c r="E68" s="95"/>
      <c r="F68" s="95"/>
      <c r="G68" s="258"/>
    </row>
    <row r="69" spans="1:7" ht="15.85">
      <c r="A69" s="126"/>
      <c r="B69" s="257"/>
      <c r="C69" s="95"/>
      <c r="D69" s="95"/>
      <c r="E69" s="95"/>
      <c r="F69" s="95"/>
      <c r="G69" s="258"/>
    </row>
    <row r="70" spans="1:7" ht="15.85">
      <c r="A70" s="126"/>
      <c r="B70" s="257"/>
      <c r="C70" s="95"/>
      <c r="D70" s="95"/>
      <c r="E70" s="95"/>
      <c r="F70" s="95"/>
      <c r="G70" s="258"/>
    </row>
    <row r="71" spans="1:7" ht="15.85">
      <c r="A71" s="126"/>
      <c r="B71" s="257"/>
      <c r="C71" s="95"/>
      <c r="D71" s="95"/>
      <c r="E71" s="95"/>
      <c r="F71" s="95"/>
      <c r="G71" s="258"/>
    </row>
    <row r="72" spans="1:7" ht="15.85">
      <c r="A72" s="126"/>
      <c r="B72" s="257"/>
      <c r="C72" s="95"/>
      <c r="D72" s="95"/>
      <c r="E72" s="95"/>
      <c r="F72" s="95"/>
      <c r="G72" s="258"/>
    </row>
    <row r="73" spans="1:7" ht="15.85">
      <c r="A73" s="126"/>
      <c r="B73" s="257"/>
      <c r="C73" s="95"/>
      <c r="D73" s="95"/>
      <c r="E73" s="95"/>
      <c r="F73" s="95"/>
      <c r="G73" s="258"/>
    </row>
    <row r="74" spans="1:7" ht="15.85">
      <c r="A74" s="126"/>
      <c r="B74" s="257"/>
      <c r="C74" s="95"/>
      <c r="D74" s="95"/>
      <c r="E74" s="95"/>
      <c r="F74" s="95"/>
      <c r="G74" s="258"/>
    </row>
    <row r="75" spans="1:7" ht="15.85">
      <c r="A75" s="126"/>
      <c r="B75" s="257"/>
      <c r="C75" s="95"/>
      <c r="D75" s="95"/>
      <c r="E75" s="95"/>
      <c r="F75" s="95"/>
      <c r="G75" s="258"/>
    </row>
    <row r="76" spans="1:7" ht="15.85">
      <c r="A76" s="126"/>
      <c r="B76" s="257"/>
      <c r="C76" s="95"/>
      <c r="D76" s="95"/>
      <c r="E76" s="95"/>
      <c r="F76" s="95"/>
      <c r="G76" s="258"/>
    </row>
    <row r="77" spans="1:7" ht="15.85">
      <c r="A77" s="126"/>
      <c r="B77" s="257"/>
      <c r="C77" s="95"/>
      <c r="D77" s="95"/>
      <c r="E77" s="95"/>
      <c r="F77" s="95"/>
      <c r="G77" s="258"/>
    </row>
    <row r="78" spans="1:7" ht="15.85">
      <c r="A78" s="126"/>
      <c r="B78" s="257"/>
      <c r="C78" s="95"/>
      <c r="D78" s="95"/>
      <c r="E78" s="95"/>
      <c r="F78" s="95"/>
      <c r="G78" s="258"/>
    </row>
    <row r="79" spans="1:7" ht="15.85">
      <c r="A79" s="126"/>
      <c r="B79" s="257"/>
      <c r="C79" s="95"/>
      <c r="D79" s="95"/>
      <c r="E79" s="95"/>
      <c r="F79" s="95"/>
      <c r="G79" s="258"/>
    </row>
    <row r="80" spans="1:7" ht="15.85">
      <c r="A80" s="126"/>
      <c r="B80" s="257"/>
      <c r="C80" s="95"/>
      <c r="D80" s="95"/>
      <c r="E80" s="95"/>
      <c r="F80" s="95"/>
      <c r="G80" s="258"/>
    </row>
    <row r="81" spans="1:7" ht="15.85">
      <c r="A81" s="126"/>
      <c r="B81" s="257"/>
      <c r="C81" s="95"/>
      <c r="D81" s="95"/>
      <c r="E81" s="95"/>
      <c r="F81" s="95"/>
      <c r="G81" s="258"/>
    </row>
    <row r="82" spans="1:7" ht="15.85">
      <c r="A82" s="126"/>
      <c r="B82" s="257"/>
      <c r="C82" s="95"/>
      <c r="D82" s="95"/>
      <c r="E82" s="95"/>
      <c r="F82" s="95"/>
      <c r="G82" s="258"/>
    </row>
    <row r="83" spans="1:7" ht="15.85">
      <c r="A83" s="126"/>
      <c r="B83" s="257"/>
      <c r="C83" s="95"/>
      <c r="D83" s="95"/>
      <c r="E83" s="95"/>
      <c r="F83" s="95"/>
      <c r="G83" s="258"/>
    </row>
    <row r="84" spans="1:7" ht="15.85">
      <c r="A84" s="126"/>
      <c r="B84" s="257"/>
      <c r="C84" s="95"/>
      <c r="D84" s="95"/>
      <c r="E84" s="95"/>
      <c r="F84" s="95"/>
      <c r="G84" s="258"/>
    </row>
    <row r="85" spans="1:7" ht="15.85">
      <c r="A85" s="126"/>
      <c r="B85" s="257"/>
      <c r="C85" s="95"/>
      <c r="D85" s="95"/>
      <c r="E85" s="95"/>
      <c r="F85" s="95"/>
      <c r="G85" s="258"/>
    </row>
    <row r="86" spans="1:7" ht="15.85">
      <c r="A86" s="126"/>
      <c r="B86" s="257"/>
      <c r="C86" s="95"/>
      <c r="D86" s="95"/>
      <c r="E86" s="95"/>
      <c r="F86" s="95"/>
      <c r="G86" s="258"/>
    </row>
    <row r="87" spans="1:7" ht="15.85">
      <c r="A87" s="126"/>
      <c r="B87" s="257"/>
      <c r="C87" s="95"/>
      <c r="D87" s="95"/>
      <c r="E87" s="95"/>
      <c r="F87" s="95"/>
      <c r="G87" s="258"/>
    </row>
    <row r="88" spans="1:7" ht="15.85">
      <c r="A88" s="126"/>
      <c r="B88" s="257"/>
      <c r="C88" s="95"/>
      <c r="D88" s="95"/>
      <c r="E88" s="95"/>
      <c r="F88" s="95"/>
      <c r="G88" s="258"/>
    </row>
    <row r="89" spans="1:7" ht="15.85">
      <c r="A89" s="126"/>
      <c r="B89" s="257"/>
      <c r="C89" s="95"/>
      <c r="D89" s="95"/>
      <c r="E89" s="95"/>
      <c r="F89" s="95"/>
      <c r="G89" s="258"/>
    </row>
    <row r="90" spans="1:7" ht="15.85">
      <c r="A90" s="126"/>
      <c r="B90" s="257"/>
      <c r="C90" s="95"/>
      <c r="D90" s="95"/>
      <c r="E90" s="95"/>
      <c r="F90" s="95"/>
      <c r="G90" s="258"/>
    </row>
    <row r="91" spans="1:7" ht="15.85">
      <c r="A91" s="126"/>
      <c r="B91" s="257"/>
      <c r="C91" s="95"/>
      <c r="D91" s="95"/>
      <c r="E91" s="95"/>
      <c r="F91" s="95"/>
      <c r="G91" s="258"/>
    </row>
    <row r="92" spans="1:7" ht="15.85">
      <c r="A92" s="126"/>
      <c r="B92" s="257"/>
      <c r="C92" s="95"/>
      <c r="D92" s="95"/>
      <c r="E92" s="95"/>
      <c r="F92" s="95"/>
      <c r="G92" s="258"/>
    </row>
    <row r="93" spans="1:7" ht="15.85">
      <c r="A93" s="126"/>
      <c r="B93" s="257"/>
      <c r="C93" s="95"/>
      <c r="D93" s="95"/>
      <c r="E93" s="95"/>
      <c r="F93" s="95"/>
      <c r="G93" s="258"/>
    </row>
    <row r="94" spans="1:7" ht="15.85">
      <c r="A94" s="126"/>
      <c r="B94" s="257"/>
      <c r="C94" s="95"/>
      <c r="D94" s="95"/>
      <c r="E94" s="95"/>
      <c r="F94" s="95"/>
      <c r="G94" s="258"/>
    </row>
    <row r="95" spans="1:7" ht="15.85">
      <c r="A95" s="126"/>
      <c r="B95" s="257"/>
      <c r="C95" s="95"/>
      <c r="D95" s="95"/>
      <c r="E95" s="95"/>
      <c r="F95" s="95"/>
      <c r="G95" s="258"/>
    </row>
    <row r="96" spans="1:7" ht="15.85">
      <c r="A96" s="126"/>
      <c r="B96" s="257"/>
      <c r="C96" s="95"/>
      <c r="D96" s="95"/>
      <c r="E96" s="95"/>
      <c r="F96" s="95"/>
      <c r="G96" s="258"/>
    </row>
    <row r="97" spans="1:7" ht="15.85">
      <c r="A97" s="126"/>
      <c r="B97" s="257"/>
      <c r="C97" s="95"/>
      <c r="D97" s="95"/>
      <c r="E97" s="95"/>
      <c r="F97" s="95"/>
      <c r="G97" s="258"/>
    </row>
    <row r="98" spans="1:7" ht="15.85">
      <c r="A98" s="126"/>
      <c r="B98" s="257"/>
      <c r="C98" s="95"/>
      <c r="D98" s="95"/>
      <c r="E98" s="95"/>
      <c r="F98" s="95"/>
      <c r="G98" s="258"/>
    </row>
    <row r="99" spans="1:7" ht="15.85">
      <c r="A99" s="126"/>
      <c r="B99" s="257"/>
      <c r="C99" s="95"/>
      <c r="D99" s="95"/>
      <c r="E99" s="95"/>
      <c r="F99" s="95"/>
      <c r="G99" s="258"/>
    </row>
    <row r="100" spans="1:7" ht="15.85">
      <c r="A100" s="126"/>
      <c r="B100" s="257"/>
      <c r="C100" s="95"/>
      <c r="D100" s="95"/>
      <c r="E100" s="95"/>
      <c r="F100" s="95"/>
      <c r="G100" s="258"/>
    </row>
    <row r="101" spans="1:7" ht="15.85">
      <c r="A101" s="126"/>
      <c r="B101" s="257"/>
      <c r="C101" s="95"/>
      <c r="D101" s="95"/>
      <c r="E101" s="95"/>
      <c r="F101" s="95"/>
      <c r="G101" s="258"/>
    </row>
    <row r="102" spans="1:7" ht="15.85">
      <c r="A102" s="126"/>
      <c r="B102" s="257"/>
      <c r="C102" s="95"/>
      <c r="D102" s="95"/>
      <c r="E102" s="95"/>
      <c r="F102" s="95"/>
      <c r="G102" s="258"/>
    </row>
    <row r="103" spans="1:7" ht="15.85">
      <c r="A103" s="126"/>
      <c r="B103" s="257"/>
      <c r="C103" s="95"/>
      <c r="D103" s="95"/>
      <c r="E103" s="95"/>
      <c r="F103" s="95"/>
      <c r="G103" s="258"/>
    </row>
    <row r="104" spans="1:7" ht="15.85">
      <c r="A104" s="126"/>
      <c r="B104" s="257"/>
      <c r="C104" s="95"/>
      <c r="D104" s="95"/>
      <c r="E104" s="95"/>
      <c r="F104" s="95"/>
      <c r="G104" s="258"/>
    </row>
    <row r="105" spans="1:7" ht="15.85">
      <c r="A105" s="126"/>
      <c r="B105" s="257"/>
      <c r="C105" s="95"/>
      <c r="D105" s="95"/>
      <c r="E105" s="95"/>
      <c r="F105" s="95"/>
      <c r="G105" s="258"/>
    </row>
    <row r="106" spans="1:7" ht="15.85">
      <c r="A106" s="126"/>
      <c r="B106" s="257"/>
      <c r="C106" s="95"/>
      <c r="D106" s="95"/>
      <c r="E106" s="95"/>
      <c r="F106" s="95"/>
      <c r="G106" s="258"/>
    </row>
    <row r="107" spans="1:7" ht="15.85">
      <c r="A107" s="126"/>
      <c r="B107" s="257"/>
      <c r="C107" s="95"/>
      <c r="D107" s="95"/>
      <c r="E107" s="95"/>
      <c r="F107" s="95"/>
      <c r="G107" s="258"/>
    </row>
    <row r="108" spans="1:7" ht="15.85">
      <c r="A108" s="126"/>
      <c r="B108" s="257"/>
      <c r="C108" s="95"/>
      <c r="D108" s="95"/>
      <c r="E108" s="95"/>
      <c r="F108" s="95"/>
      <c r="G108" s="258"/>
    </row>
    <row r="109" spans="1:7" ht="15.85">
      <c r="A109" s="126"/>
      <c r="B109" s="257"/>
      <c r="C109" s="95"/>
      <c r="D109" s="95"/>
      <c r="E109" s="95"/>
      <c r="F109" s="95"/>
      <c r="G109" s="258"/>
    </row>
    <row r="110" spans="1:7" ht="15.85">
      <c r="A110" s="126"/>
      <c r="B110" s="257"/>
      <c r="C110" s="95"/>
      <c r="D110" s="95"/>
      <c r="E110" s="95"/>
      <c r="F110" s="95"/>
      <c r="G110" s="258"/>
    </row>
    <row r="111" spans="1:7" ht="15.85">
      <c r="A111" s="126"/>
      <c r="B111" s="257"/>
      <c r="C111" s="95"/>
      <c r="D111" s="95"/>
      <c r="E111" s="95"/>
      <c r="F111" s="95"/>
      <c r="G111" s="258"/>
    </row>
    <row r="112" spans="1:7" ht="15.85">
      <c r="A112" s="126"/>
      <c r="B112" s="257"/>
      <c r="C112" s="95"/>
      <c r="D112" s="95"/>
      <c r="E112" s="95"/>
      <c r="F112" s="95"/>
      <c r="G112" s="258"/>
    </row>
    <row r="113" spans="1:7" ht="15.85">
      <c r="A113" s="126"/>
      <c r="B113" s="257"/>
      <c r="C113" s="95"/>
      <c r="D113" s="95"/>
      <c r="E113" s="95"/>
      <c r="F113" s="95"/>
      <c r="G113" s="258"/>
    </row>
    <row r="114" spans="1:7" ht="15.85">
      <c r="A114" s="126"/>
      <c r="B114" s="257"/>
      <c r="C114" s="95"/>
      <c r="D114" s="95"/>
      <c r="E114" s="95"/>
      <c r="F114" s="95"/>
      <c r="G114" s="258"/>
    </row>
    <row r="115" spans="1:7" ht="15.85">
      <c r="A115" s="126"/>
      <c r="B115" s="257"/>
      <c r="C115" s="95"/>
      <c r="D115" s="95"/>
      <c r="E115" s="95"/>
      <c r="F115" s="95"/>
      <c r="G115" s="258"/>
    </row>
    <row r="116" spans="1:7" ht="15.85">
      <c r="A116" s="126"/>
      <c r="B116" s="257"/>
      <c r="C116" s="95"/>
      <c r="D116" s="95"/>
      <c r="E116" s="95"/>
      <c r="F116" s="95"/>
      <c r="G116" s="258"/>
    </row>
    <row r="117" spans="1:7" ht="15.85">
      <c r="A117" s="126"/>
      <c r="B117" s="257"/>
      <c r="C117" s="95"/>
      <c r="D117" s="95"/>
      <c r="E117" s="95"/>
      <c r="F117" s="95"/>
      <c r="G117" s="258"/>
    </row>
    <row r="118" spans="1:7" ht="15.85">
      <c r="A118" s="126"/>
      <c r="B118" s="257"/>
      <c r="C118" s="95"/>
      <c r="D118" s="95"/>
      <c r="E118" s="95"/>
      <c r="F118" s="95"/>
      <c r="G118" s="258"/>
    </row>
    <row r="119" spans="1:7" ht="15.85">
      <c r="A119" s="126"/>
      <c r="B119" s="257"/>
      <c r="C119" s="95"/>
      <c r="D119" s="95"/>
      <c r="E119" s="95"/>
      <c r="F119" s="95"/>
      <c r="G119" s="258"/>
    </row>
    <row r="120" spans="1:7" ht="15.85">
      <c r="A120" s="126"/>
      <c r="B120" s="257"/>
      <c r="C120" s="95"/>
      <c r="D120" s="95"/>
      <c r="E120" s="95"/>
      <c r="F120" s="95"/>
      <c r="G120" s="258"/>
    </row>
    <row r="121" spans="1:7" ht="15.85">
      <c r="A121" s="126"/>
      <c r="B121" s="257"/>
      <c r="C121" s="95"/>
      <c r="D121" s="95"/>
      <c r="E121" s="95"/>
      <c r="F121" s="95"/>
      <c r="G121" s="258"/>
    </row>
    <row r="122" spans="1:7" ht="15.85">
      <c r="A122" s="126"/>
      <c r="B122" s="257"/>
      <c r="C122" s="95"/>
      <c r="D122" s="95"/>
      <c r="E122" s="95"/>
      <c r="F122" s="95"/>
      <c r="G122" s="258"/>
    </row>
    <row r="123" spans="1:7" ht="15.85">
      <c r="A123" s="126"/>
      <c r="B123" s="257"/>
      <c r="C123" s="95"/>
      <c r="D123" s="95"/>
      <c r="E123" s="95"/>
      <c r="F123" s="95"/>
      <c r="G123" s="258"/>
    </row>
    <row r="124" spans="1:7" ht="15.85">
      <c r="A124" s="126"/>
      <c r="B124" s="257"/>
      <c r="C124" s="95"/>
      <c r="D124" s="95"/>
      <c r="E124" s="95"/>
      <c r="F124" s="95"/>
      <c r="G124" s="258"/>
    </row>
    <row r="125" spans="1:7" ht="15.85">
      <c r="A125" s="126"/>
      <c r="B125" s="257"/>
      <c r="C125" s="95"/>
      <c r="D125" s="95"/>
      <c r="E125" s="95"/>
      <c r="F125" s="95"/>
      <c r="G125" s="258"/>
    </row>
    <row r="126" spans="1:7" ht="15.85">
      <c r="A126" s="126"/>
      <c r="B126" s="257"/>
      <c r="C126" s="95"/>
      <c r="D126" s="95"/>
      <c r="E126" s="95"/>
      <c r="F126" s="95"/>
      <c r="G126" s="258"/>
    </row>
    <row r="127" spans="1:7" ht="15.85">
      <c r="A127" s="126"/>
      <c r="B127" s="257"/>
      <c r="C127" s="95"/>
      <c r="D127" s="95"/>
      <c r="E127" s="95"/>
      <c r="F127" s="95"/>
      <c r="G127" s="258"/>
    </row>
    <row r="128" spans="1:7" ht="15.85">
      <c r="A128" s="126"/>
      <c r="B128" s="257"/>
      <c r="C128" s="95"/>
      <c r="D128" s="95"/>
      <c r="E128" s="95"/>
      <c r="F128" s="95"/>
      <c r="G128" s="258"/>
    </row>
    <row r="129" spans="1:7" ht="15.85">
      <c r="A129" s="126"/>
      <c r="B129" s="257"/>
      <c r="C129" s="95"/>
      <c r="D129" s="95"/>
      <c r="E129" s="95"/>
      <c r="F129" s="95"/>
      <c r="G129" s="258"/>
    </row>
    <row r="130" spans="1:7" ht="15.85">
      <c r="A130" s="126"/>
      <c r="B130" s="257"/>
      <c r="C130" s="95"/>
      <c r="D130" s="95"/>
      <c r="E130" s="95"/>
      <c r="F130" s="95"/>
      <c r="G130" s="258"/>
    </row>
    <row r="131" spans="1:7" ht="15.85">
      <c r="A131" s="126"/>
      <c r="B131" s="257"/>
      <c r="C131" s="95"/>
      <c r="D131" s="95"/>
      <c r="E131" s="95"/>
      <c r="F131" s="95"/>
      <c r="G131" s="258"/>
    </row>
    <row r="132" spans="1:7" ht="15.85">
      <c r="A132" s="126"/>
      <c r="B132" s="257"/>
      <c r="C132" s="95"/>
      <c r="D132" s="95"/>
      <c r="E132" s="95"/>
      <c r="F132" s="95"/>
      <c r="G132" s="258"/>
    </row>
    <row r="133" spans="1:7" ht="15.85">
      <c r="A133" s="126"/>
      <c r="B133" s="257"/>
      <c r="C133" s="95"/>
      <c r="D133" s="95"/>
      <c r="E133" s="95"/>
      <c r="F133" s="95"/>
      <c r="G133" s="258"/>
    </row>
    <row r="134" spans="1:7" ht="15.85">
      <c r="A134" s="126"/>
      <c r="B134" s="257"/>
      <c r="C134" s="95"/>
      <c r="D134" s="95"/>
      <c r="E134" s="95"/>
      <c r="F134" s="95"/>
      <c r="G134" s="258"/>
    </row>
    <row r="135" spans="1:7" ht="15.85">
      <c r="A135" s="126"/>
      <c r="B135" s="257"/>
      <c r="C135" s="95"/>
      <c r="D135" s="95"/>
      <c r="E135" s="95"/>
      <c r="F135" s="95"/>
      <c r="G135" s="258"/>
    </row>
    <row r="136" spans="1:7" ht="15.85">
      <c r="A136" s="126"/>
      <c r="B136" s="257"/>
      <c r="C136" s="95"/>
      <c r="D136" s="95"/>
      <c r="E136" s="95"/>
      <c r="F136" s="95"/>
      <c r="G136" s="258"/>
    </row>
    <row r="137" spans="1:7" ht="15.85">
      <c r="A137" s="126"/>
      <c r="B137" s="257"/>
      <c r="C137" s="95"/>
      <c r="D137" s="95"/>
      <c r="E137" s="95"/>
      <c r="F137" s="95"/>
      <c r="G137" s="258"/>
    </row>
    <row r="138" spans="1:7" ht="15.85">
      <c r="A138" s="126"/>
      <c r="B138" s="257"/>
      <c r="C138" s="95"/>
      <c r="D138" s="95"/>
      <c r="E138" s="95"/>
      <c r="F138" s="95"/>
      <c r="G138" s="258"/>
    </row>
    <row r="139" spans="1:7" ht="15.85">
      <c r="A139" s="126"/>
      <c r="B139" s="257"/>
      <c r="C139" s="95"/>
      <c r="D139" s="95"/>
      <c r="E139" s="95"/>
      <c r="F139" s="95"/>
      <c r="G139" s="258"/>
    </row>
    <row r="140" spans="1:7" ht="15.85">
      <c r="A140" s="126"/>
      <c r="B140" s="257"/>
      <c r="C140" s="95"/>
      <c r="D140" s="95"/>
      <c r="E140" s="95"/>
      <c r="F140" s="95"/>
      <c r="G140" s="258"/>
    </row>
    <row r="141" spans="1:7" ht="15.85">
      <c r="A141" s="126"/>
      <c r="B141" s="257"/>
      <c r="C141" s="95"/>
      <c r="D141" s="95"/>
      <c r="E141" s="95"/>
      <c r="F141" s="95"/>
      <c r="G141" s="258"/>
    </row>
    <row r="142" spans="1:7" ht="15.85">
      <c r="A142" s="126"/>
      <c r="B142" s="257"/>
      <c r="C142" s="95"/>
      <c r="D142" s="95"/>
      <c r="E142" s="95"/>
      <c r="F142" s="95"/>
      <c r="G142" s="258"/>
    </row>
    <row r="143" spans="1:7" ht="15.85">
      <c r="A143" s="126"/>
      <c r="B143" s="257"/>
      <c r="C143" s="95"/>
      <c r="D143" s="95"/>
      <c r="E143" s="95"/>
      <c r="F143" s="95"/>
      <c r="G143" s="258"/>
    </row>
    <row r="144" spans="1:7" ht="15.85">
      <c r="A144" s="126"/>
      <c r="B144" s="257"/>
      <c r="C144" s="95"/>
      <c r="D144" s="95"/>
      <c r="E144" s="95"/>
      <c r="F144" s="95"/>
      <c r="G144" s="258"/>
    </row>
    <row r="145" spans="1:7" ht="15.85">
      <c r="A145" s="126"/>
      <c r="B145" s="257"/>
      <c r="C145" s="95"/>
      <c r="D145" s="95"/>
      <c r="E145" s="95"/>
      <c r="F145" s="95"/>
      <c r="G145" s="258"/>
    </row>
    <row r="146" spans="1:7" ht="15.85">
      <c r="A146" s="126"/>
      <c r="B146" s="257"/>
      <c r="C146" s="95"/>
      <c r="D146" s="95"/>
      <c r="E146" s="95"/>
      <c r="F146" s="95"/>
      <c r="G146" s="258"/>
    </row>
    <row r="147" spans="1:7" ht="15.85">
      <c r="A147" s="126"/>
      <c r="B147" s="257"/>
      <c r="C147" s="95"/>
      <c r="D147" s="95"/>
      <c r="E147" s="95"/>
      <c r="F147" s="95"/>
      <c r="G147" s="258"/>
    </row>
    <row r="148" spans="1:7" ht="15.85">
      <c r="A148" s="126"/>
      <c r="B148" s="257"/>
      <c r="C148" s="95"/>
      <c r="D148" s="95"/>
      <c r="E148" s="95"/>
      <c r="F148" s="95"/>
      <c r="G148" s="258"/>
    </row>
    <row r="149" spans="1:7" ht="15.85">
      <c r="A149" s="126"/>
      <c r="B149" s="257"/>
      <c r="C149" s="95"/>
      <c r="D149" s="95"/>
      <c r="E149" s="95"/>
      <c r="F149" s="95"/>
      <c r="G149" s="258"/>
    </row>
    <row r="150" spans="1:7" ht="15.85">
      <c r="A150" s="126"/>
      <c r="B150" s="257"/>
      <c r="C150" s="95"/>
      <c r="D150" s="95"/>
      <c r="E150" s="95"/>
      <c r="F150" s="95"/>
      <c r="G150" s="258"/>
    </row>
    <row r="151" spans="1:7" ht="15.85">
      <c r="A151" s="126"/>
      <c r="B151" s="257"/>
      <c r="C151" s="95"/>
      <c r="D151" s="95"/>
      <c r="E151" s="95"/>
      <c r="F151" s="95"/>
      <c r="G151" s="258"/>
    </row>
    <row r="152" spans="1:7" ht="15.85">
      <c r="A152" s="126"/>
      <c r="B152" s="257"/>
      <c r="C152" s="95"/>
      <c r="D152" s="95"/>
      <c r="E152" s="95"/>
      <c r="F152" s="95"/>
      <c r="G152" s="258"/>
    </row>
    <row r="153" spans="1:7" ht="15.85">
      <c r="A153" s="126"/>
      <c r="B153" s="257"/>
      <c r="C153" s="95"/>
      <c r="D153" s="95"/>
      <c r="E153" s="95"/>
      <c r="F153" s="95"/>
      <c r="G153" s="258"/>
    </row>
    <row r="154" spans="1:7" ht="15.85">
      <c r="A154" s="126"/>
      <c r="B154" s="257"/>
      <c r="C154" s="95"/>
      <c r="D154" s="95"/>
      <c r="E154" s="95"/>
      <c r="F154" s="95"/>
      <c r="G154" s="258"/>
    </row>
    <row r="155" spans="1:7" ht="15.85">
      <c r="A155" s="126"/>
      <c r="B155" s="257"/>
      <c r="C155" s="95"/>
      <c r="D155" s="95"/>
      <c r="E155" s="95"/>
      <c r="F155" s="95"/>
      <c r="G155" s="258"/>
    </row>
    <row r="156" spans="1:7" ht="15.85">
      <c r="A156" s="126"/>
      <c r="B156" s="257"/>
      <c r="C156" s="95"/>
      <c r="D156" s="95"/>
      <c r="E156" s="95"/>
      <c r="F156" s="95"/>
      <c r="G156" s="258"/>
    </row>
    <row r="157" spans="1:7" ht="15.85">
      <c r="A157" s="126"/>
      <c r="B157" s="257"/>
      <c r="C157" s="95"/>
      <c r="D157" s="95"/>
      <c r="E157" s="95"/>
      <c r="F157" s="95"/>
      <c r="G157" s="258"/>
    </row>
    <row r="158" spans="1:7" ht="15.85">
      <c r="A158" s="126"/>
      <c r="B158" s="257"/>
      <c r="C158" s="95"/>
      <c r="D158" s="95"/>
      <c r="E158" s="95"/>
      <c r="F158" s="95"/>
      <c r="G158" s="258"/>
    </row>
    <row r="159" spans="1:7" ht="15.85">
      <c r="A159" s="126"/>
      <c r="B159" s="257"/>
      <c r="C159" s="95"/>
      <c r="D159" s="95"/>
      <c r="E159" s="95"/>
      <c r="F159" s="95"/>
      <c r="G159" s="258"/>
    </row>
    <row r="160" spans="1:7" ht="15.85">
      <c r="A160" s="126"/>
      <c r="B160" s="257"/>
      <c r="C160" s="95"/>
      <c r="D160" s="95"/>
      <c r="E160" s="95"/>
      <c r="F160" s="95"/>
      <c r="G160" s="258"/>
    </row>
    <row r="161" spans="1:7" ht="15.85">
      <c r="A161" s="126"/>
      <c r="B161" s="257"/>
      <c r="C161" s="95"/>
      <c r="D161" s="95"/>
      <c r="E161" s="95"/>
      <c r="F161" s="95"/>
      <c r="G161" s="258"/>
    </row>
    <row r="162" spans="1:7" ht="15.85">
      <c r="A162" s="126"/>
      <c r="B162" s="257"/>
      <c r="C162" s="95"/>
      <c r="D162" s="95"/>
      <c r="E162" s="95"/>
      <c r="F162" s="95"/>
      <c r="G162" s="258"/>
    </row>
    <row r="163" spans="1:7" ht="15.85">
      <c r="A163" s="126"/>
      <c r="B163" s="257"/>
      <c r="C163" s="95"/>
      <c r="D163" s="95"/>
      <c r="E163" s="95"/>
      <c r="F163" s="95"/>
      <c r="G163" s="258"/>
    </row>
    <row r="164" spans="1:7" ht="15.85">
      <c r="A164" s="126"/>
      <c r="B164" s="257"/>
      <c r="C164" s="95"/>
      <c r="D164" s="95"/>
      <c r="E164" s="95"/>
      <c r="F164" s="95"/>
      <c r="G164" s="258"/>
    </row>
    <row r="165" spans="1:7" ht="15.85">
      <c r="A165" s="126"/>
      <c r="B165" s="257"/>
      <c r="C165" s="95"/>
      <c r="D165" s="95"/>
      <c r="E165" s="95"/>
      <c r="F165" s="95"/>
      <c r="G165" s="258"/>
    </row>
    <row r="166" spans="1:7" ht="15.85">
      <c r="A166" s="126"/>
      <c r="B166" s="257"/>
      <c r="C166" s="95"/>
      <c r="D166" s="95"/>
      <c r="E166" s="95"/>
      <c r="F166" s="95"/>
      <c r="G166" s="258"/>
    </row>
    <row r="167" spans="1:7" ht="15.85">
      <c r="A167" s="126"/>
      <c r="B167" s="257"/>
      <c r="C167" s="95"/>
      <c r="D167" s="95"/>
      <c r="E167" s="95"/>
      <c r="F167" s="95"/>
      <c r="G167" s="258"/>
    </row>
    <row r="168" spans="1:7" ht="15.85">
      <c r="A168" s="126"/>
      <c r="B168" s="257"/>
      <c r="C168" s="95"/>
      <c r="D168" s="95"/>
      <c r="E168" s="95"/>
      <c r="F168" s="95"/>
      <c r="G168" s="258"/>
    </row>
    <row r="169" spans="1:7" ht="15.85">
      <c r="A169" s="126"/>
      <c r="B169" s="257"/>
      <c r="C169" s="95"/>
      <c r="D169" s="95"/>
      <c r="E169" s="95"/>
      <c r="F169" s="95"/>
      <c r="G169" s="258"/>
    </row>
    <row r="170" spans="1:7" ht="15.85">
      <c r="A170" s="126"/>
      <c r="B170" s="257"/>
      <c r="C170" s="95"/>
      <c r="D170" s="95"/>
      <c r="E170" s="95"/>
      <c r="F170" s="95"/>
      <c r="G170" s="258"/>
    </row>
    <row r="171" spans="1:7" ht="15.85">
      <c r="A171" s="126"/>
      <c r="B171" s="257"/>
      <c r="C171" s="95"/>
      <c r="D171" s="95"/>
      <c r="E171" s="95"/>
      <c r="F171" s="95"/>
      <c r="G171" s="258"/>
    </row>
    <row r="172" spans="1:7" ht="15.85">
      <c r="A172" s="126"/>
      <c r="B172" s="257"/>
      <c r="C172" s="95"/>
      <c r="D172" s="95"/>
      <c r="E172" s="95"/>
      <c r="F172" s="95"/>
      <c r="G172" s="258"/>
    </row>
    <row r="173" spans="1:7" ht="15.85">
      <c r="A173" s="126"/>
      <c r="B173" s="257"/>
      <c r="C173" s="95"/>
      <c r="D173" s="95"/>
      <c r="E173" s="95"/>
      <c r="F173" s="95"/>
      <c r="G173" s="258"/>
    </row>
    <row r="174" spans="1:7" ht="15.85">
      <c r="A174" s="126"/>
      <c r="B174" s="257"/>
      <c r="C174" s="95"/>
      <c r="D174" s="95"/>
      <c r="E174" s="95"/>
      <c r="F174" s="95"/>
      <c r="G174" s="258"/>
    </row>
    <row r="175" spans="1:7" ht="15.85">
      <c r="A175" s="126"/>
      <c r="B175" s="257"/>
      <c r="C175" s="95"/>
      <c r="D175" s="95"/>
      <c r="E175" s="95"/>
      <c r="F175" s="95"/>
      <c r="G175" s="258"/>
    </row>
    <row r="176" spans="1:7" ht="15.85">
      <c r="A176" s="126"/>
      <c r="B176" s="257"/>
      <c r="C176" s="95"/>
      <c r="D176" s="95"/>
      <c r="E176" s="95"/>
      <c r="F176" s="95"/>
      <c r="G176" s="258"/>
    </row>
    <row r="177" spans="1:7" ht="15.85">
      <c r="A177" s="126"/>
      <c r="B177" s="257"/>
      <c r="C177" s="95"/>
      <c r="D177" s="95"/>
      <c r="E177" s="95"/>
      <c r="F177" s="95"/>
      <c r="G177" s="258"/>
    </row>
    <row r="178" spans="1:7" ht="15.85">
      <c r="A178" s="126"/>
      <c r="B178" s="257"/>
      <c r="C178" s="95"/>
      <c r="D178" s="95"/>
      <c r="E178" s="95"/>
      <c r="F178" s="95"/>
      <c r="G178" s="258"/>
    </row>
    <row r="179" spans="1:7" ht="15.85">
      <c r="A179" s="126"/>
      <c r="B179" s="257"/>
      <c r="C179" s="95"/>
      <c r="D179" s="95"/>
      <c r="E179" s="95"/>
      <c r="F179" s="95"/>
      <c r="G179" s="258"/>
    </row>
    <row r="180" spans="1:7" ht="15.85">
      <c r="A180" s="126"/>
      <c r="B180" s="257"/>
      <c r="C180" s="95"/>
      <c r="D180" s="95"/>
      <c r="E180" s="95"/>
      <c r="F180" s="95"/>
      <c r="G180" s="258"/>
    </row>
    <row r="181" spans="1:7" ht="15.85">
      <c r="A181" s="126"/>
      <c r="B181" s="257"/>
      <c r="C181" s="95"/>
      <c r="D181" s="95"/>
      <c r="E181" s="95"/>
      <c r="F181" s="95"/>
      <c r="G181" s="258"/>
    </row>
    <row r="182" spans="1:7" ht="15.85">
      <c r="A182" s="126"/>
      <c r="B182" s="257"/>
      <c r="C182" s="95"/>
      <c r="D182" s="95"/>
      <c r="E182" s="95"/>
      <c r="F182" s="95"/>
      <c r="G182" s="258"/>
    </row>
    <row r="183" spans="1:7" ht="15.85">
      <c r="A183" s="126"/>
      <c r="B183" s="257"/>
      <c r="C183" s="95"/>
      <c r="D183" s="95"/>
      <c r="E183" s="95"/>
      <c r="F183" s="95"/>
      <c r="G183" s="258"/>
    </row>
    <row r="184" spans="1:7" ht="15.85">
      <c r="A184" s="126"/>
      <c r="B184" s="257"/>
      <c r="C184" s="95"/>
      <c r="D184" s="95"/>
      <c r="E184" s="95"/>
      <c r="F184" s="95"/>
      <c r="G184" s="258"/>
    </row>
    <row r="185" spans="1:7" ht="15.85">
      <c r="A185" s="126"/>
      <c r="B185" s="257"/>
      <c r="C185" s="95"/>
      <c r="D185" s="95"/>
      <c r="E185" s="95"/>
      <c r="F185" s="95"/>
      <c r="G185" s="258"/>
    </row>
    <row r="186" spans="1:7" ht="15.85">
      <c r="A186" s="126"/>
      <c r="B186" s="257"/>
      <c r="C186" s="95"/>
      <c r="D186" s="95"/>
      <c r="E186" s="95"/>
      <c r="F186" s="95"/>
      <c r="G186" s="258"/>
    </row>
    <row r="187" spans="1:7" ht="15.85">
      <c r="A187" s="126"/>
      <c r="B187" s="257"/>
      <c r="C187" s="95"/>
      <c r="D187" s="95"/>
      <c r="E187" s="95"/>
      <c r="F187" s="95"/>
      <c r="G187" s="258"/>
    </row>
    <row r="188" spans="1:7" ht="15.85">
      <c r="A188" s="126"/>
      <c r="B188" s="257"/>
      <c r="C188" s="95"/>
      <c r="D188" s="95"/>
      <c r="E188" s="95"/>
      <c r="F188" s="95"/>
      <c r="G188" s="258"/>
    </row>
    <row r="189" spans="1:7" ht="15.85">
      <c r="A189" s="126"/>
      <c r="B189" s="257"/>
      <c r="C189" s="95"/>
      <c r="D189" s="95"/>
      <c r="E189" s="95"/>
      <c r="F189" s="95"/>
      <c r="G189" s="258"/>
    </row>
    <row r="190" spans="1:7" ht="15.85">
      <c r="A190" s="126"/>
      <c r="B190" s="257"/>
      <c r="C190" s="95"/>
      <c r="D190" s="95"/>
      <c r="E190" s="95"/>
      <c r="F190" s="95"/>
      <c r="G190" s="258"/>
    </row>
    <row r="191" spans="1:7" ht="15.85">
      <c r="A191" s="126"/>
      <c r="B191" s="257"/>
      <c r="C191" s="95"/>
      <c r="D191" s="95"/>
      <c r="E191" s="95"/>
      <c r="F191" s="95"/>
      <c r="G191" s="258"/>
    </row>
    <row r="192" spans="1:7" ht="15.85">
      <c r="A192" s="126"/>
      <c r="B192" s="257"/>
      <c r="C192" s="95"/>
      <c r="D192" s="95"/>
      <c r="E192" s="95"/>
      <c r="F192" s="95"/>
      <c r="G192" s="258"/>
    </row>
    <row r="193" spans="1:7" ht="15.85">
      <c r="A193" s="126"/>
      <c r="B193" s="257"/>
      <c r="C193" s="95"/>
      <c r="D193" s="95"/>
      <c r="E193" s="95"/>
      <c r="F193" s="95"/>
      <c r="G193" s="258"/>
    </row>
    <row r="194" spans="1:7" ht="15.85">
      <c r="A194" s="126"/>
      <c r="B194" s="257"/>
      <c r="C194" s="95"/>
      <c r="D194" s="95"/>
      <c r="E194" s="95"/>
      <c r="F194" s="95"/>
      <c r="G194" s="258"/>
    </row>
    <row r="195" spans="1:7" ht="15.85">
      <c r="A195" s="126"/>
      <c r="B195" s="257"/>
      <c r="C195" s="95"/>
      <c r="D195" s="95"/>
      <c r="E195" s="95"/>
      <c r="F195" s="95"/>
      <c r="G195" s="258"/>
    </row>
    <row r="196" spans="1:7" ht="15.85">
      <c r="A196" s="126"/>
      <c r="B196" s="257"/>
      <c r="C196" s="95"/>
      <c r="D196" s="95"/>
      <c r="E196" s="95"/>
      <c r="F196" s="95"/>
      <c r="G196" s="258"/>
    </row>
    <row r="197" spans="1:7" ht="15.85">
      <c r="A197" s="126"/>
      <c r="B197" s="257"/>
      <c r="C197" s="95"/>
      <c r="D197" s="95"/>
      <c r="E197" s="95"/>
      <c r="F197" s="95"/>
      <c r="G197" s="258"/>
    </row>
    <row r="198" spans="1:7" ht="15.85">
      <c r="A198" s="126"/>
      <c r="B198" s="257"/>
      <c r="C198" s="95"/>
      <c r="D198" s="95"/>
      <c r="E198" s="95"/>
      <c r="F198" s="95"/>
      <c r="G198" s="258"/>
    </row>
    <row r="199" spans="1:7" ht="15.85">
      <c r="A199" s="126"/>
      <c r="B199" s="257"/>
      <c r="C199" s="95"/>
      <c r="D199" s="95"/>
      <c r="E199" s="95"/>
      <c r="F199" s="95"/>
      <c r="G199" s="258"/>
    </row>
    <row r="200" spans="1:7" ht="15.85">
      <c r="A200" s="126"/>
      <c r="B200" s="257"/>
      <c r="C200" s="95"/>
      <c r="D200" s="95"/>
      <c r="E200" s="95"/>
      <c r="F200" s="95"/>
      <c r="G200" s="258"/>
    </row>
    <row r="201" spans="1:7" ht="15.85">
      <c r="A201" s="126"/>
      <c r="B201" s="257"/>
      <c r="C201" s="95"/>
      <c r="D201" s="95"/>
      <c r="E201" s="95"/>
      <c r="F201" s="95"/>
      <c r="G201" s="258"/>
    </row>
    <row r="202" spans="1:7" ht="15.85">
      <c r="A202" s="126"/>
      <c r="B202" s="257"/>
      <c r="C202" s="95"/>
      <c r="D202" s="95"/>
      <c r="E202" s="95"/>
      <c r="F202" s="95"/>
      <c r="G202" s="258"/>
    </row>
    <row r="203" spans="1:7" ht="15.85">
      <c r="A203" s="126"/>
      <c r="B203" s="257"/>
      <c r="C203" s="95"/>
      <c r="D203" s="95"/>
      <c r="E203" s="95"/>
      <c r="F203" s="95"/>
      <c r="G203" s="258"/>
    </row>
    <row r="204" spans="1:7" ht="15.85">
      <c r="A204" s="126"/>
      <c r="B204" s="257"/>
      <c r="C204" s="95"/>
      <c r="D204" s="95"/>
      <c r="E204" s="95"/>
      <c r="F204" s="95"/>
      <c r="G204" s="258"/>
    </row>
    <row r="205" spans="1:7" ht="15.85">
      <c r="A205" s="126"/>
      <c r="B205" s="257"/>
      <c r="C205" s="95"/>
      <c r="D205" s="95"/>
      <c r="E205" s="95"/>
      <c r="F205" s="95"/>
      <c r="G205" s="258"/>
    </row>
    <row r="206" spans="1:7" ht="15.85">
      <c r="A206" s="126"/>
      <c r="B206" s="257"/>
      <c r="C206" s="95"/>
      <c r="D206" s="95"/>
      <c r="E206" s="95"/>
      <c r="F206" s="95"/>
      <c r="G206" s="258"/>
    </row>
    <row r="207" spans="1:7" ht="15.85">
      <c r="A207" s="126"/>
      <c r="B207" s="257"/>
      <c r="C207" s="95"/>
      <c r="D207" s="95"/>
      <c r="E207" s="95"/>
      <c r="F207" s="95"/>
      <c r="G207" s="258"/>
    </row>
    <row r="208" spans="1:7" ht="15.85">
      <c r="A208" s="126"/>
      <c r="B208" s="257"/>
      <c r="C208" s="95"/>
      <c r="D208" s="95"/>
      <c r="E208" s="95"/>
      <c r="F208" s="95"/>
      <c r="G208" s="258"/>
    </row>
    <row r="209" spans="1:7" ht="15.85">
      <c r="A209" s="126"/>
      <c r="B209" s="257"/>
      <c r="C209" s="95"/>
      <c r="D209" s="95"/>
      <c r="E209" s="95"/>
      <c r="F209" s="95"/>
      <c r="G209" s="258"/>
    </row>
    <row r="210" spans="1:7" ht="15.85">
      <c r="A210" s="126"/>
      <c r="B210" s="257"/>
      <c r="C210" s="95"/>
      <c r="D210" s="95"/>
      <c r="E210" s="95"/>
      <c r="F210" s="95"/>
      <c r="G210" s="258"/>
    </row>
    <row r="211" spans="1:7" ht="15.85">
      <c r="A211" s="126"/>
      <c r="B211" s="257"/>
      <c r="C211" s="95"/>
      <c r="D211" s="95"/>
      <c r="E211" s="95"/>
      <c r="F211" s="95"/>
      <c r="G211" s="258"/>
    </row>
    <row r="212" spans="1:7" ht="15.85">
      <c r="A212" s="126"/>
      <c r="B212" s="257"/>
      <c r="C212" s="95"/>
      <c r="D212" s="95"/>
      <c r="E212" s="95"/>
      <c r="F212" s="95"/>
      <c r="G212" s="258"/>
    </row>
    <row r="213" spans="1:7" ht="15.85">
      <c r="A213" s="126"/>
      <c r="B213" s="257"/>
      <c r="C213" s="95"/>
      <c r="D213" s="95"/>
      <c r="E213" s="95"/>
      <c r="F213" s="95"/>
      <c r="G213" s="258"/>
    </row>
    <row r="214" spans="1:7" ht="15.85">
      <c r="A214" s="126"/>
      <c r="B214" s="257"/>
      <c r="C214" s="95"/>
      <c r="D214" s="95"/>
      <c r="E214" s="95"/>
      <c r="F214" s="95"/>
      <c r="G214" s="258"/>
    </row>
    <row r="215" spans="1:7" ht="15.85">
      <c r="A215" s="126"/>
      <c r="B215" s="257"/>
      <c r="C215" s="95"/>
      <c r="D215" s="95"/>
      <c r="E215" s="95"/>
      <c r="F215" s="95"/>
      <c r="G215" s="258"/>
    </row>
    <row r="216" spans="1:7" ht="15.85">
      <c r="A216" s="126"/>
      <c r="B216" s="257"/>
      <c r="C216" s="95"/>
      <c r="D216" s="95"/>
      <c r="E216" s="95"/>
      <c r="F216" s="95"/>
      <c r="G216" s="258"/>
    </row>
    <row r="217" spans="1:7" ht="15.85">
      <c r="A217" s="126"/>
      <c r="B217" s="257"/>
      <c r="C217" s="95"/>
      <c r="D217" s="95"/>
      <c r="E217" s="95"/>
      <c r="F217" s="95"/>
      <c r="G217" s="258"/>
    </row>
    <row r="218" spans="1:7" ht="15.85">
      <c r="A218" s="126"/>
      <c r="B218" s="257"/>
      <c r="C218" s="95"/>
      <c r="D218" s="95"/>
      <c r="E218" s="95"/>
      <c r="F218" s="95"/>
      <c r="G218" s="258"/>
    </row>
    <row r="219" spans="1:7" ht="15.85">
      <c r="A219" s="126"/>
      <c r="B219" s="257"/>
      <c r="C219" s="95"/>
      <c r="D219" s="95"/>
      <c r="E219" s="95"/>
      <c r="F219" s="95"/>
      <c r="G219" s="258"/>
    </row>
    <row r="220" spans="1:7" ht="15.85">
      <c r="A220" s="126"/>
      <c r="B220" s="257"/>
      <c r="C220" s="95"/>
      <c r="D220" s="95"/>
      <c r="E220" s="95"/>
      <c r="F220" s="95"/>
      <c r="G220" s="258"/>
    </row>
    <row r="221" spans="1:7" ht="15.85">
      <c r="A221" s="126"/>
      <c r="B221" s="257"/>
      <c r="C221" s="95"/>
      <c r="D221" s="95"/>
      <c r="E221" s="95"/>
      <c r="F221" s="95"/>
      <c r="G221" s="258"/>
    </row>
    <row r="222" spans="1:7" ht="15.85">
      <c r="A222" s="126"/>
      <c r="B222" s="257"/>
      <c r="C222" s="95"/>
      <c r="D222" s="95"/>
      <c r="E222" s="95"/>
      <c r="F222" s="95"/>
      <c r="G222" s="258"/>
    </row>
    <row r="223" spans="1:7" ht="15.85">
      <c r="A223" s="126"/>
      <c r="B223" s="257"/>
      <c r="C223" s="95"/>
      <c r="D223" s="95"/>
      <c r="E223" s="95"/>
      <c r="F223" s="95"/>
      <c r="G223" s="258"/>
    </row>
    <row r="224" spans="1:7" ht="15.85">
      <c r="A224" s="126"/>
      <c r="B224" s="257"/>
      <c r="C224" s="95"/>
      <c r="D224" s="95"/>
      <c r="E224" s="95"/>
      <c r="F224" s="95"/>
      <c r="G224" s="258"/>
    </row>
    <row r="225" spans="1:7" ht="15.85">
      <c r="A225" s="126"/>
      <c r="B225" s="257"/>
      <c r="C225" s="95"/>
      <c r="D225" s="95"/>
      <c r="E225" s="95"/>
      <c r="F225" s="95"/>
      <c r="G225" s="258"/>
    </row>
    <row r="226" spans="1:7" ht="15.85">
      <c r="A226" s="126"/>
      <c r="B226" s="257"/>
      <c r="C226" s="95"/>
      <c r="D226" s="95"/>
      <c r="E226" s="95"/>
      <c r="F226" s="95"/>
      <c r="G226" s="258"/>
    </row>
    <row r="227" spans="1:7" ht="15.85">
      <c r="A227" s="126"/>
      <c r="B227" s="257"/>
      <c r="C227" s="95"/>
      <c r="D227" s="95"/>
      <c r="E227" s="95"/>
      <c r="F227" s="95"/>
      <c r="G227" s="258"/>
    </row>
    <row r="228" spans="1:7" ht="15.85">
      <c r="A228" s="126"/>
      <c r="B228" s="257"/>
      <c r="C228" s="95"/>
      <c r="D228" s="95"/>
      <c r="E228" s="95"/>
      <c r="F228" s="95"/>
      <c r="G228" s="258"/>
    </row>
    <row r="229" spans="1:7" ht="15.85">
      <c r="A229" s="126"/>
      <c r="B229" s="257"/>
      <c r="C229" s="95"/>
      <c r="D229" s="95"/>
      <c r="E229" s="95"/>
      <c r="F229" s="95"/>
      <c r="G229" s="258"/>
    </row>
    <row r="230" spans="1:7" ht="15.85">
      <c r="A230" s="126"/>
      <c r="B230" s="257"/>
      <c r="C230" s="95"/>
      <c r="D230" s="95"/>
      <c r="E230" s="95"/>
      <c r="F230" s="95"/>
      <c r="G230" s="258"/>
    </row>
    <row r="231" spans="1:7" ht="15.85">
      <c r="A231" s="126"/>
      <c r="B231" s="257"/>
      <c r="C231" s="95"/>
      <c r="D231" s="95"/>
      <c r="E231" s="95"/>
      <c r="F231" s="95"/>
      <c r="G231" s="258"/>
    </row>
    <row r="232" spans="1:7" ht="15.85">
      <c r="A232" s="126"/>
      <c r="B232" s="257"/>
      <c r="C232" s="95"/>
      <c r="D232" s="95"/>
      <c r="E232" s="95"/>
      <c r="F232" s="95"/>
      <c r="G232" s="258"/>
    </row>
    <row r="233" spans="1:7" ht="15.85">
      <c r="A233" s="126"/>
      <c r="B233" s="257"/>
      <c r="C233" s="95"/>
      <c r="D233" s="95"/>
      <c r="E233" s="95"/>
      <c r="F233" s="95"/>
      <c r="G233" s="258"/>
    </row>
    <row r="234" spans="1:7" ht="15.85">
      <c r="A234" s="126"/>
      <c r="B234" s="257"/>
      <c r="C234" s="95"/>
      <c r="D234" s="95"/>
      <c r="E234" s="95"/>
      <c r="F234" s="95"/>
      <c r="G234" s="258"/>
    </row>
    <row r="235" spans="1:7" ht="15.85">
      <c r="A235" s="126"/>
      <c r="B235" s="257"/>
      <c r="C235" s="95"/>
      <c r="D235" s="95"/>
      <c r="E235" s="95"/>
      <c r="F235" s="95"/>
      <c r="G235" s="258"/>
    </row>
    <row r="236" spans="1:7" ht="15.85">
      <c r="A236" s="126"/>
      <c r="B236" s="257"/>
      <c r="C236" s="95"/>
      <c r="D236" s="95"/>
      <c r="E236" s="95"/>
      <c r="F236" s="95"/>
      <c r="G236" s="258"/>
    </row>
    <row r="237" spans="1:7" ht="15.85">
      <c r="A237" s="126"/>
      <c r="B237" s="257"/>
      <c r="C237" s="95"/>
      <c r="D237" s="95"/>
      <c r="E237" s="95"/>
      <c r="F237" s="95"/>
      <c r="G237" s="258"/>
    </row>
    <row r="238" spans="1:7" ht="15.85">
      <c r="A238" s="126"/>
      <c r="B238" s="257"/>
      <c r="C238" s="95"/>
      <c r="D238" s="95"/>
      <c r="E238" s="95"/>
      <c r="F238" s="95"/>
      <c r="G238" s="258"/>
    </row>
    <row r="239" spans="1:7" ht="15.85">
      <c r="A239" s="126"/>
      <c r="B239" s="257"/>
      <c r="C239" s="95"/>
      <c r="D239" s="95"/>
      <c r="E239" s="95"/>
      <c r="F239" s="95"/>
      <c r="G239" s="258"/>
    </row>
    <row r="240" spans="1:7" ht="15.85">
      <c r="A240" s="126"/>
      <c r="B240" s="257"/>
      <c r="C240" s="95"/>
      <c r="D240" s="95"/>
      <c r="E240" s="95"/>
      <c r="F240" s="95"/>
      <c r="G240" s="258"/>
    </row>
    <row r="241" spans="1:7" ht="15.85">
      <c r="A241" s="126"/>
      <c r="B241" s="257"/>
      <c r="C241" s="95"/>
      <c r="D241" s="95"/>
      <c r="E241" s="95"/>
      <c r="F241" s="95"/>
      <c r="G241" s="258"/>
    </row>
    <row r="242" spans="1:7" ht="15.85">
      <c r="A242" s="126"/>
      <c r="B242" s="257"/>
      <c r="C242" s="95"/>
      <c r="D242" s="95"/>
      <c r="E242" s="95"/>
      <c r="F242" s="95"/>
      <c r="G242" s="258"/>
    </row>
    <row r="243" spans="1:7" ht="15.85">
      <c r="A243" s="126"/>
      <c r="B243" s="257"/>
      <c r="C243" s="95"/>
      <c r="D243" s="95"/>
      <c r="E243" s="95"/>
      <c r="F243" s="95"/>
      <c r="G243" s="258"/>
    </row>
    <row r="244" spans="1:7" ht="15.85">
      <c r="A244" s="126"/>
      <c r="B244" s="257"/>
      <c r="C244" s="95"/>
      <c r="D244" s="95"/>
      <c r="E244" s="95"/>
      <c r="F244" s="95"/>
      <c r="G244" s="258"/>
    </row>
    <row r="245" spans="1:7" ht="15.85">
      <c r="A245" s="126"/>
      <c r="B245" s="257"/>
      <c r="C245" s="95"/>
      <c r="D245" s="95"/>
      <c r="E245" s="95"/>
      <c r="F245" s="95"/>
      <c r="G245" s="258"/>
    </row>
    <row r="246" spans="1:7" ht="15.85">
      <c r="A246" s="126"/>
      <c r="B246" s="257"/>
      <c r="C246" s="95"/>
      <c r="D246" s="95"/>
      <c r="E246" s="95"/>
      <c r="F246" s="95"/>
      <c r="G246" s="258"/>
    </row>
    <row r="247" spans="1:7" ht="15.85">
      <c r="A247" s="126"/>
      <c r="B247" s="257"/>
      <c r="C247" s="95"/>
      <c r="D247" s="95"/>
      <c r="E247" s="95"/>
      <c r="F247" s="95"/>
      <c r="G247" s="258"/>
    </row>
    <row r="248" spans="1:7" ht="15.85">
      <c r="A248" s="126"/>
      <c r="B248" s="257"/>
      <c r="C248" s="95"/>
      <c r="D248" s="95"/>
      <c r="E248" s="95"/>
      <c r="F248" s="95"/>
      <c r="G248" s="258"/>
    </row>
    <row r="249" spans="1:7" ht="15.85">
      <c r="A249" s="126"/>
      <c r="B249" s="257"/>
      <c r="C249" s="95"/>
      <c r="D249" s="95"/>
      <c r="E249" s="95"/>
      <c r="F249" s="95"/>
      <c r="G249" s="258"/>
    </row>
    <row r="250" spans="1:7" ht="15.85">
      <c r="A250" s="126"/>
      <c r="B250" s="257"/>
      <c r="C250" s="95"/>
      <c r="D250" s="95"/>
      <c r="E250" s="95"/>
      <c r="F250" s="95"/>
      <c r="G250" s="258"/>
    </row>
    <row r="251" spans="1:7" ht="15.85">
      <c r="A251" s="126"/>
      <c r="B251" s="257"/>
      <c r="C251" s="95"/>
      <c r="D251" s="95"/>
      <c r="E251" s="95"/>
      <c r="F251" s="95"/>
      <c r="G251" s="258"/>
    </row>
    <row r="252" spans="1:7" ht="15.85">
      <c r="A252" s="126"/>
      <c r="B252" s="257"/>
      <c r="C252" s="95"/>
      <c r="D252" s="95"/>
      <c r="E252" s="95"/>
      <c r="F252" s="95"/>
      <c r="G252" s="258"/>
    </row>
    <row r="253" spans="1:7" ht="15.85">
      <c r="A253" s="126"/>
      <c r="B253" s="257"/>
      <c r="C253" s="95"/>
      <c r="D253" s="95"/>
      <c r="E253" s="95"/>
      <c r="F253" s="95"/>
      <c r="G253" s="258"/>
    </row>
    <row r="254" spans="1:7" ht="15.85">
      <c r="A254" s="126"/>
      <c r="B254" s="257"/>
      <c r="C254" s="95"/>
      <c r="D254" s="95"/>
      <c r="E254" s="95"/>
      <c r="F254" s="95"/>
      <c r="G254" s="258"/>
    </row>
    <row r="255" spans="1:7" ht="15.85">
      <c r="A255" s="126"/>
      <c r="B255" s="257"/>
      <c r="C255" s="95"/>
      <c r="D255" s="95"/>
      <c r="E255" s="95"/>
      <c r="F255" s="95"/>
      <c r="G255" s="258"/>
    </row>
    <row r="256" spans="1:7" ht="15.85">
      <c r="A256" s="126"/>
      <c r="B256" s="257"/>
      <c r="C256" s="95"/>
      <c r="D256" s="95"/>
      <c r="E256" s="95"/>
      <c r="F256" s="95"/>
      <c r="G256" s="258"/>
    </row>
    <row r="257" spans="1:7" ht="15.85">
      <c r="A257" s="126"/>
      <c r="B257" s="257"/>
      <c r="C257" s="95"/>
      <c r="D257" s="95"/>
      <c r="E257" s="95"/>
      <c r="F257" s="95"/>
      <c r="G257" s="258"/>
    </row>
    <row r="258" spans="1:7" ht="15.85">
      <c r="A258" s="126"/>
      <c r="B258" s="257"/>
      <c r="C258" s="95"/>
      <c r="D258" s="95"/>
      <c r="E258" s="95"/>
      <c r="F258" s="95"/>
      <c r="G258" s="258"/>
    </row>
    <row r="259" spans="1:7" ht="15.85">
      <c r="A259" s="126"/>
      <c r="B259" s="257"/>
      <c r="C259" s="95"/>
      <c r="D259" s="95"/>
      <c r="E259" s="95"/>
      <c r="F259" s="95"/>
      <c r="G259" s="258"/>
    </row>
    <row r="260" spans="1:7" ht="15.85">
      <c r="A260" s="126"/>
      <c r="B260" s="257"/>
      <c r="C260" s="95"/>
      <c r="D260" s="95"/>
      <c r="E260" s="95"/>
      <c r="F260" s="95"/>
      <c r="G260" s="258"/>
    </row>
    <row r="261" spans="1:7" ht="15.85">
      <c r="A261" s="126"/>
      <c r="B261" s="257"/>
      <c r="C261" s="95"/>
      <c r="D261" s="95"/>
      <c r="E261" s="95"/>
      <c r="F261" s="95"/>
      <c r="G261" s="258"/>
    </row>
    <row r="262" spans="1:7" ht="15.85">
      <c r="A262" s="126"/>
      <c r="B262" s="257"/>
      <c r="C262" s="95"/>
      <c r="D262" s="95"/>
      <c r="E262" s="95"/>
      <c r="F262" s="95"/>
      <c r="G262" s="258"/>
    </row>
    <row r="263" spans="1:7" ht="15.85">
      <c r="A263" s="126"/>
      <c r="B263" s="257"/>
      <c r="C263" s="95"/>
      <c r="D263" s="95"/>
      <c r="E263" s="95"/>
      <c r="F263" s="95"/>
      <c r="G263" s="258"/>
    </row>
    <row r="264" spans="1:7" ht="15.85">
      <c r="A264" s="126"/>
      <c r="B264" s="257"/>
      <c r="C264" s="95"/>
      <c r="D264" s="95"/>
      <c r="E264" s="95"/>
      <c r="F264" s="95"/>
      <c r="G264" s="258"/>
    </row>
    <row r="265" spans="1:7" ht="15.85">
      <c r="A265" s="126"/>
      <c r="B265" s="257"/>
      <c r="C265" s="95"/>
      <c r="D265" s="95"/>
      <c r="E265" s="95"/>
      <c r="F265" s="95"/>
      <c r="G265" s="258"/>
    </row>
    <row r="266" spans="1:7" ht="15.85">
      <c r="A266" s="126"/>
      <c r="B266" s="257"/>
      <c r="C266" s="95"/>
      <c r="D266" s="95"/>
      <c r="E266" s="95"/>
      <c r="F266" s="95"/>
      <c r="G266" s="258"/>
    </row>
    <row r="267" spans="1:7" ht="15.85">
      <c r="A267" s="126"/>
      <c r="B267" s="257"/>
      <c r="C267" s="95"/>
      <c r="D267" s="95"/>
      <c r="E267" s="95"/>
      <c r="F267" s="95"/>
      <c r="G267" s="258"/>
    </row>
    <row r="268" spans="1:7" ht="15.85">
      <c r="A268" s="126"/>
      <c r="B268" s="257"/>
      <c r="C268" s="95"/>
      <c r="D268" s="95"/>
      <c r="E268" s="95"/>
      <c r="F268" s="95"/>
      <c r="G268" s="258"/>
    </row>
    <row r="269" spans="1:7" ht="15.85">
      <c r="A269" s="126"/>
      <c r="B269" s="257"/>
      <c r="C269" s="95"/>
      <c r="D269" s="95"/>
      <c r="E269" s="95"/>
      <c r="F269" s="95"/>
      <c r="G269" s="258"/>
    </row>
    <row r="270" spans="1:7" ht="15.85">
      <c r="A270" s="126"/>
      <c r="B270" s="257"/>
      <c r="C270" s="95"/>
      <c r="D270" s="95"/>
      <c r="E270" s="95"/>
      <c r="F270" s="95"/>
      <c r="G270" s="258"/>
    </row>
    <row r="271" spans="1:7" ht="15.85">
      <c r="A271" s="126"/>
      <c r="B271" s="257"/>
      <c r="C271" s="95"/>
      <c r="D271" s="95"/>
      <c r="E271" s="95"/>
      <c r="F271" s="95"/>
      <c r="G271" s="258"/>
    </row>
    <row r="272" spans="1:7" ht="15.85">
      <c r="A272" s="126"/>
      <c r="B272" s="257"/>
      <c r="C272" s="95"/>
      <c r="D272" s="95"/>
      <c r="E272" s="95"/>
      <c r="F272" s="95"/>
      <c r="G272" s="258"/>
    </row>
    <row r="273" spans="1:7" ht="15.85">
      <c r="A273" s="126"/>
      <c r="B273" s="257"/>
      <c r="C273" s="95"/>
      <c r="D273" s="95"/>
      <c r="E273" s="95"/>
      <c r="F273" s="95"/>
      <c r="G273" s="258"/>
    </row>
    <row r="274" spans="1:7" ht="15.85">
      <c r="A274" s="126"/>
      <c r="B274" s="257"/>
      <c r="C274" s="95"/>
      <c r="D274" s="95"/>
      <c r="E274" s="95"/>
      <c r="F274" s="95"/>
      <c r="G274" s="258"/>
    </row>
    <row r="275" spans="1:7" ht="15.85">
      <c r="A275" s="126"/>
      <c r="B275" s="257"/>
      <c r="C275" s="95"/>
      <c r="D275" s="95"/>
      <c r="E275" s="95"/>
      <c r="F275" s="95"/>
      <c r="G275" s="258"/>
    </row>
    <row r="276" spans="1:7" ht="15.85">
      <c r="A276" s="126"/>
      <c r="B276" s="257"/>
      <c r="C276" s="95"/>
      <c r="D276" s="95"/>
      <c r="E276" s="95"/>
      <c r="F276" s="95"/>
      <c r="G276" s="258"/>
    </row>
    <row r="277" spans="1:7" ht="15.85">
      <c r="A277" s="126"/>
      <c r="B277" s="257"/>
      <c r="C277" s="95"/>
      <c r="D277" s="95"/>
      <c r="E277" s="95"/>
      <c r="F277" s="95"/>
      <c r="G277" s="258"/>
    </row>
    <row r="278" spans="1:7" ht="15.85">
      <c r="A278" s="126"/>
      <c r="B278" s="257"/>
      <c r="C278" s="95"/>
      <c r="D278" s="95"/>
      <c r="E278" s="95"/>
      <c r="F278" s="95"/>
      <c r="G278" s="258"/>
    </row>
    <row r="279" spans="1:7" ht="15.85">
      <c r="A279" s="126"/>
      <c r="B279" s="257"/>
      <c r="C279" s="95"/>
      <c r="D279" s="95"/>
      <c r="E279" s="95"/>
      <c r="F279" s="95"/>
      <c r="G279" s="258"/>
    </row>
    <row r="280" spans="1:7" ht="15.85">
      <c r="A280" s="126"/>
      <c r="B280" s="257"/>
      <c r="C280" s="95"/>
      <c r="D280" s="95"/>
      <c r="E280" s="95"/>
      <c r="F280" s="95"/>
      <c r="G280" s="258"/>
    </row>
    <row r="281" spans="1:7" ht="15.85">
      <c r="A281" s="126"/>
      <c r="B281" s="257"/>
      <c r="C281" s="95"/>
      <c r="D281" s="95"/>
      <c r="E281" s="95"/>
      <c r="F281" s="95"/>
      <c r="G281" s="258"/>
    </row>
    <row r="282" spans="1:7" ht="15.85">
      <c r="A282" s="126"/>
      <c r="B282" s="257"/>
      <c r="C282" s="95"/>
      <c r="D282" s="95"/>
      <c r="E282" s="95"/>
      <c r="F282" s="95"/>
      <c r="G282" s="258"/>
    </row>
    <row r="283" spans="1:7" ht="15.85">
      <c r="A283" s="126"/>
      <c r="B283" s="257"/>
      <c r="C283" s="95"/>
      <c r="D283" s="95"/>
      <c r="E283" s="95"/>
      <c r="F283" s="95"/>
      <c r="G283" s="258"/>
    </row>
    <row r="284" spans="1:7" ht="15.85">
      <c r="A284" s="126"/>
      <c r="B284" s="257"/>
      <c r="C284" s="95"/>
      <c r="D284" s="95"/>
      <c r="E284" s="95"/>
      <c r="F284" s="95"/>
      <c r="G284" s="258"/>
    </row>
    <row r="285" spans="1:7" ht="15.85">
      <c r="A285" s="126"/>
      <c r="B285" s="257"/>
      <c r="C285" s="95"/>
      <c r="D285" s="95"/>
      <c r="E285" s="95"/>
      <c r="F285" s="95"/>
      <c r="G285" s="258"/>
    </row>
    <row r="286" spans="1:7" ht="15.85">
      <c r="A286" s="126"/>
      <c r="B286" s="257"/>
      <c r="C286" s="95"/>
      <c r="D286" s="95"/>
      <c r="E286" s="95"/>
      <c r="F286" s="95"/>
      <c r="G286" s="258"/>
    </row>
    <row r="287" spans="1:7" ht="15.85">
      <c r="A287" s="126"/>
      <c r="B287" s="257"/>
      <c r="C287" s="95"/>
      <c r="D287" s="95"/>
      <c r="E287" s="95"/>
      <c r="F287" s="95"/>
      <c r="G287" s="258"/>
    </row>
    <row r="288" spans="1:7" ht="15.85">
      <c r="A288" s="126"/>
      <c r="B288" s="257"/>
      <c r="C288" s="95"/>
      <c r="D288" s="95"/>
      <c r="E288" s="95"/>
      <c r="F288" s="95"/>
      <c r="G288" s="258"/>
    </row>
    <row r="289" spans="1:7" ht="15.85">
      <c r="A289" s="126"/>
      <c r="B289" s="257"/>
      <c r="C289" s="95"/>
      <c r="D289" s="95"/>
      <c r="E289" s="95"/>
      <c r="F289" s="95"/>
      <c r="G289" s="258"/>
    </row>
    <row r="290" spans="1:7" ht="15.85">
      <c r="A290" s="126"/>
      <c r="B290" s="257"/>
      <c r="C290" s="95"/>
      <c r="D290" s="95"/>
      <c r="E290" s="95"/>
      <c r="F290" s="95"/>
      <c r="G290" s="258"/>
    </row>
    <row r="291" spans="1:7" ht="15.85">
      <c r="A291" s="126"/>
      <c r="B291" s="257"/>
      <c r="C291" s="95"/>
      <c r="D291" s="95"/>
      <c r="E291" s="95"/>
      <c r="F291" s="95"/>
      <c r="G291" s="258"/>
    </row>
    <row r="292" spans="1:7" ht="15.85">
      <c r="A292" s="126"/>
      <c r="B292" s="257"/>
      <c r="C292" s="95"/>
      <c r="D292" s="95"/>
      <c r="E292" s="95"/>
      <c r="F292" s="95"/>
      <c r="G292" s="258"/>
    </row>
    <row r="293" spans="1:7" ht="15.85">
      <c r="A293" s="126"/>
      <c r="B293" s="257"/>
      <c r="C293" s="95"/>
      <c r="D293" s="95"/>
      <c r="E293" s="95"/>
      <c r="F293" s="95"/>
      <c r="G293" s="258"/>
    </row>
    <row r="294" spans="1:7" ht="15.85">
      <c r="A294" s="126"/>
      <c r="B294" s="257"/>
      <c r="C294" s="95"/>
      <c r="D294" s="95"/>
      <c r="E294" s="95"/>
      <c r="F294" s="95"/>
      <c r="G294" s="258"/>
    </row>
    <row r="295" spans="1:7" ht="15.85">
      <c r="A295" s="126"/>
      <c r="B295" s="257"/>
      <c r="C295" s="95"/>
      <c r="D295" s="95"/>
      <c r="E295" s="95"/>
      <c r="F295" s="95"/>
      <c r="G295" s="258"/>
    </row>
    <row r="296" spans="1:7" ht="15.85">
      <c r="A296" s="126"/>
      <c r="B296" s="257"/>
      <c r="C296" s="95"/>
      <c r="D296" s="95"/>
      <c r="E296" s="95"/>
      <c r="F296" s="95"/>
      <c r="G296" s="258"/>
    </row>
    <row r="297" spans="1:7" ht="15.85">
      <c r="A297" s="126"/>
      <c r="B297" s="257"/>
      <c r="C297" s="95"/>
      <c r="D297" s="95"/>
      <c r="E297" s="95"/>
      <c r="F297" s="95"/>
      <c r="G297" s="258"/>
    </row>
    <row r="298" spans="1:7" ht="15.85">
      <c r="A298" s="126"/>
      <c r="B298" s="257"/>
      <c r="C298" s="95"/>
      <c r="D298" s="95"/>
      <c r="E298" s="95"/>
      <c r="F298" s="95"/>
      <c r="G298" s="258"/>
    </row>
    <row r="299" spans="1:7" ht="15.85">
      <c r="A299" s="126"/>
      <c r="B299" s="257"/>
      <c r="C299" s="95"/>
      <c r="D299" s="95"/>
      <c r="E299" s="95"/>
      <c r="F299" s="95"/>
      <c r="G299" s="258"/>
    </row>
    <row r="300" spans="1:7" ht="15.85">
      <c r="A300" s="126"/>
      <c r="B300" s="257"/>
      <c r="C300" s="95"/>
      <c r="D300" s="95"/>
      <c r="E300" s="95"/>
      <c r="F300" s="95"/>
      <c r="G300" s="258"/>
    </row>
    <row r="301" spans="1:7" ht="15.85">
      <c r="A301" s="126"/>
      <c r="B301" s="257"/>
      <c r="C301" s="95"/>
      <c r="D301" s="95"/>
      <c r="E301" s="95"/>
      <c r="F301" s="95"/>
      <c r="G301" s="258"/>
    </row>
    <row r="302" spans="1:7" ht="15.85">
      <c r="A302" s="126"/>
      <c r="B302" s="257"/>
      <c r="C302" s="95"/>
      <c r="D302" s="95"/>
      <c r="E302" s="95"/>
      <c r="F302" s="95"/>
      <c r="G302" s="258"/>
    </row>
    <row r="303" spans="1:7" ht="15.85">
      <c r="A303" s="126"/>
      <c r="B303" s="257"/>
      <c r="C303" s="95"/>
      <c r="D303" s="95"/>
      <c r="E303" s="95"/>
      <c r="F303" s="95"/>
      <c r="G303" s="258"/>
    </row>
    <row r="304" spans="1:7" ht="15.85">
      <c r="A304" s="126"/>
      <c r="B304" s="257"/>
      <c r="C304" s="95"/>
      <c r="D304" s="95"/>
      <c r="E304" s="95"/>
      <c r="F304" s="95"/>
      <c r="G304" s="258"/>
    </row>
    <row r="305" spans="1:7" ht="15.85">
      <c r="A305" s="126"/>
      <c r="B305" s="257"/>
      <c r="C305" s="95"/>
      <c r="D305" s="95"/>
      <c r="E305" s="95"/>
      <c r="F305" s="95"/>
      <c r="G305" s="258"/>
    </row>
    <row r="306" spans="1:7" ht="15.85">
      <c r="A306" s="126"/>
      <c r="B306" s="257"/>
      <c r="C306" s="95"/>
      <c r="D306" s="95"/>
      <c r="E306" s="95"/>
      <c r="F306" s="95"/>
      <c r="G306" s="258"/>
    </row>
    <row r="307" spans="1:7" ht="15.85">
      <c r="A307" s="126"/>
      <c r="B307" s="257"/>
      <c r="C307" s="95"/>
      <c r="D307" s="95"/>
      <c r="E307" s="95"/>
      <c r="F307" s="95"/>
      <c r="G307" s="258"/>
    </row>
    <row r="308" spans="1:7" ht="15.85">
      <c r="A308" s="126"/>
      <c r="B308" s="257"/>
      <c r="C308" s="95"/>
      <c r="D308" s="95"/>
      <c r="E308" s="95"/>
      <c r="F308" s="95"/>
      <c r="G308" s="258"/>
    </row>
    <row r="309" spans="1:7" ht="15.85">
      <c r="A309" s="126"/>
      <c r="B309" s="257"/>
      <c r="C309" s="95"/>
      <c r="D309" s="95"/>
      <c r="E309" s="95"/>
      <c r="F309" s="95"/>
      <c r="G309" s="258"/>
    </row>
    <row r="310" spans="1:7" ht="15.85">
      <c r="A310" s="126"/>
      <c r="B310" s="257"/>
      <c r="C310" s="95"/>
      <c r="D310" s="95"/>
      <c r="E310" s="95"/>
      <c r="F310" s="95"/>
      <c r="G310" s="258"/>
    </row>
    <row r="311" spans="1:7" ht="15.85">
      <c r="A311" s="126"/>
      <c r="B311" s="257"/>
      <c r="C311" s="95"/>
      <c r="D311" s="95"/>
      <c r="E311" s="95"/>
      <c r="F311" s="95"/>
      <c r="G311" s="258"/>
    </row>
    <row r="312" spans="1:7" ht="15.85">
      <c r="A312" s="126"/>
      <c r="B312" s="257"/>
      <c r="C312" s="95"/>
      <c r="D312" s="95"/>
      <c r="E312" s="95"/>
      <c r="F312" s="95"/>
      <c r="G312" s="258"/>
    </row>
    <row r="313" spans="1:7" ht="15.85">
      <c r="A313" s="126"/>
      <c r="B313" s="257"/>
      <c r="C313" s="95"/>
      <c r="D313" s="95"/>
      <c r="E313" s="95"/>
      <c r="F313" s="95"/>
      <c r="G313" s="258"/>
    </row>
    <row r="314" spans="1:7" ht="15.85">
      <c r="A314" s="126"/>
      <c r="B314" s="257"/>
      <c r="C314" s="95"/>
      <c r="D314" s="95"/>
      <c r="E314" s="95"/>
      <c r="F314" s="95"/>
      <c r="G314" s="258"/>
    </row>
    <row r="315" spans="1:7" ht="15.85">
      <c r="A315" s="126"/>
      <c r="B315" s="257"/>
      <c r="C315" s="95"/>
      <c r="D315" s="95"/>
      <c r="E315" s="95"/>
      <c r="F315" s="95"/>
      <c r="G315" s="258"/>
    </row>
    <row r="316" spans="1:7" ht="15.85">
      <c r="A316" s="126"/>
      <c r="B316" s="257"/>
      <c r="C316" s="95"/>
      <c r="D316" s="95"/>
      <c r="E316" s="95"/>
      <c r="F316" s="95"/>
      <c r="G316" s="258"/>
    </row>
    <row r="317" spans="1:7" ht="15.85">
      <c r="A317" s="126"/>
      <c r="B317" s="257"/>
      <c r="C317" s="95"/>
      <c r="D317" s="95"/>
      <c r="E317" s="95"/>
      <c r="F317" s="95"/>
      <c r="G317" s="258"/>
    </row>
    <row r="318" spans="1:7" ht="15.85">
      <c r="A318" s="126"/>
      <c r="B318" s="257"/>
      <c r="C318" s="95"/>
      <c r="D318" s="95"/>
      <c r="E318" s="95"/>
      <c r="F318" s="95"/>
      <c r="G318" s="258"/>
    </row>
    <row r="319" spans="1:7" ht="15.85">
      <c r="A319" s="126"/>
      <c r="B319" s="257"/>
      <c r="C319" s="95"/>
      <c r="D319" s="95"/>
      <c r="E319" s="95"/>
      <c r="F319" s="95"/>
      <c r="G319" s="258"/>
    </row>
    <row r="320" spans="1:7" ht="15.85">
      <c r="A320" s="126"/>
      <c r="B320" s="257"/>
      <c r="C320" s="95"/>
      <c r="D320" s="95"/>
      <c r="E320" s="95"/>
      <c r="F320" s="95"/>
      <c r="G320" s="258"/>
    </row>
    <row r="321" spans="1:7" ht="15.85">
      <c r="A321" s="126"/>
      <c r="B321" s="257"/>
      <c r="C321" s="95"/>
      <c r="D321" s="95"/>
      <c r="E321" s="95"/>
      <c r="F321" s="95"/>
      <c r="G321" s="258"/>
    </row>
    <row r="322" spans="1:7" ht="15.85">
      <c r="A322" s="126"/>
      <c r="B322" s="257"/>
      <c r="C322" s="95"/>
      <c r="D322" s="95"/>
      <c r="E322" s="95"/>
      <c r="F322" s="95"/>
      <c r="G322" s="258"/>
    </row>
    <row r="323" spans="1:7" ht="15.85">
      <c r="A323" s="126"/>
      <c r="B323" s="257"/>
      <c r="C323" s="95"/>
      <c r="D323" s="95"/>
      <c r="E323" s="95"/>
      <c r="F323" s="95"/>
      <c r="G323" s="258"/>
    </row>
    <row r="324" spans="1:7" ht="15.85">
      <c r="A324" s="126"/>
      <c r="B324" s="257"/>
      <c r="C324" s="95"/>
      <c r="D324" s="95"/>
      <c r="E324" s="95"/>
      <c r="F324" s="95"/>
      <c r="G324" s="258"/>
    </row>
    <row r="325" spans="1:7" ht="15.85">
      <c r="A325" s="126"/>
      <c r="B325" s="257"/>
      <c r="C325" s="95"/>
      <c r="D325" s="95"/>
      <c r="E325" s="95"/>
      <c r="F325" s="95"/>
      <c r="G325" s="258"/>
    </row>
    <row r="326" spans="1:7" ht="15.85">
      <c r="A326" s="126"/>
      <c r="B326" s="257"/>
      <c r="C326" s="95"/>
      <c r="D326" s="95"/>
      <c r="E326" s="95"/>
      <c r="F326" s="95"/>
      <c r="G326" s="258"/>
    </row>
    <row r="327" spans="1:7" ht="15.85">
      <c r="A327" s="126"/>
      <c r="B327" s="257"/>
      <c r="C327" s="95"/>
      <c r="D327" s="95"/>
      <c r="E327" s="95"/>
      <c r="F327" s="95"/>
      <c r="G327" s="258"/>
    </row>
    <row r="328" spans="1:7" ht="15.85">
      <c r="A328" s="126"/>
      <c r="B328" s="257"/>
      <c r="C328" s="95"/>
      <c r="D328" s="95"/>
      <c r="E328" s="95"/>
      <c r="F328" s="95"/>
      <c r="G328" s="258"/>
    </row>
    <row r="329" spans="1:7" ht="15.85">
      <c r="A329" s="126"/>
      <c r="B329" s="257"/>
      <c r="C329" s="95"/>
      <c r="D329" s="95"/>
      <c r="E329" s="95"/>
      <c r="F329" s="95"/>
      <c r="G329" s="258"/>
    </row>
    <row r="330" spans="1:7" ht="15.85">
      <c r="A330" s="126"/>
      <c r="B330" s="257"/>
      <c r="C330" s="95"/>
      <c r="D330" s="95"/>
      <c r="E330" s="95"/>
      <c r="F330" s="95"/>
      <c r="G330" s="258"/>
    </row>
    <row r="331" spans="1:7" ht="15.85">
      <c r="A331" s="126"/>
      <c r="B331" s="257"/>
      <c r="C331" s="95"/>
      <c r="D331" s="95"/>
      <c r="E331" s="95"/>
      <c r="F331" s="95"/>
      <c r="G331" s="258"/>
    </row>
    <row r="332" spans="1:7" ht="15.85">
      <c r="A332" s="126"/>
      <c r="B332" s="257"/>
      <c r="C332" s="95"/>
      <c r="D332" s="95"/>
      <c r="E332" s="95"/>
      <c r="F332" s="95"/>
      <c r="G332" s="258"/>
    </row>
    <row r="333" spans="1:7" ht="15.85">
      <c r="A333" s="126"/>
      <c r="B333" s="257"/>
      <c r="C333" s="95"/>
      <c r="D333" s="95"/>
      <c r="E333" s="95"/>
      <c r="F333" s="95"/>
      <c r="G333" s="258"/>
    </row>
    <row r="334" spans="1:7" ht="15.85">
      <c r="A334" s="126"/>
      <c r="B334" s="257"/>
      <c r="C334" s="95"/>
      <c r="D334" s="95"/>
      <c r="E334" s="95"/>
      <c r="F334" s="95"/>
      <c r="G334" s="258"/>
    </row>
    <row r="335" spans="1:7" ht="15.85">
      <c r="A335" s="126"/>
      <c r="B335" s="257"/>
      <c r="C335" s="95"/>
      <c r="D335" s="95"/>
      <c r="E335" s="95"/>
      <c r="F335" s="95"/>
      <c r="G335" s="258"/>
    </row>
    <row r="336" spans="1:7" ht="15.85">
      <c r="A336" s="126"/>
      <c r="B336" s="257"/>
      <c r="C336" s="95"/>
      <c r="D336" s="95"/>
      <c r="E336" s="95"/>
      <c r="F336" s="95"/>
      <c r="G336" s="258"/>
    </row>
    <row r="337" spans="1:7" ht="15.85">
      <c r="A337" s="126"/>
      <c r="B337" s="257"/>
      <c r="C337" s="95"/>
      <c r="D337" s="95"/>
      <c r="E337" s="95"/>
      <c r="F337" s="95"/>
      <c r="G337" s="258"/>
    </row>
    <row r="338" spans="1:7" ht="15.85">
      <c r="A338" s="126"/>
      <c r="B338" s="257"/>
      <c r="C338" s="95"/>
      <c r="D338" s="95"/>
      <c r="E338" s="95"/>
      <c r="F338" s="95"/>
      <c r="G338" s="258"/>
    </row>
    <row r="339" spans="1:7" ht="15.85">
      <c r="A339" s="126"/>
      <c r="B339" s="257"/>
      <c r="C339" s="95"/>
      <c r="D339" s="95"/>
      <c r="E339" s="95"/>
      <c r="F339" s="95"/>
      <c r="G339" s="258"/>
    </row>
    <row r="340" spans="1:7" ht="15.85">
      <c r="A340" s="126"/>
      <c r="B340" s="257"/>
      <c r="C340" s="95"/>
      <c r="D340" s="95"/>
      <c r="E340" s="95"/>
      <c r="F340" s="95"/>
      <c r="G340" s="258"/>
    </row>
    <row r="341" spans="1:7" ht="15.85">
      <c r="A341" s="126"/>
      <c r="B341" s="257"/>
      <c r="C341" s="95"/>
      <c r="D341" s="95"/>
      <c r="E341" s="95"/>
      <c r="F341" s="95"/>
      <c r="G341" s="258"/>
    </row>
    <row r="342" spans="1:7" ht="15.85">
      <c r="A342" s="126"/>
      <c r="B342" s="257"/>
      <c r="C342" s="95"/>
      <c r="D342" s="95"/>
      <c r="E342" s="95"/>
      <c r="F342" s="95"/>
      <c r="G342" s="258"/>
    </row>
    <row r="343" spans="1:7" ht="15.85">
      <c r="A343" s="126"/>
      <c r="B343" s="257"/>
      <c r="C343" s="95"/>
      <c r="D343" s="95"/>
      <c r="E343" s="95"/>
      <c r="F343" s="95"/>
      <c r="G343" s="258"/>
    </row>
    <row r="344" spans="1:7" ht="15.85">
      <c r="A344" s="126"/>
      <c r="B344" s="257"/>
      <c r="C344" s="95"/>
      <c r="D344" s="95"/>
      <c r="E344" s="95"/>
      <c r="F344" s="95"/>
      <c r="G344" s="258"/>
    </row>
    <row r="345" spans="1:7" ht="15.85">
      <c r="A345" s="126"/>
      <c r="B345" s="257"/>
      <c r="C345" s="95"/>
      <c r="D345" s="95"/>
      <c r="E345" s="95"/>
      <c r="F345" s="95"/>
      <c r="G345" s="258"/>
    </row>
    <row r="346" spans="1:7" ht="15.85">
      <c r="A346" s="126"/>
      <c r="B346" s="257"/>
      <c r="C346" s="95"/>
      <c r="D346" s="95"/>
      <c r="E346" s="95"/>
      <c r="F346" s="95"/>
      <c r="G346" s="258"/>
    </row>
    <row r="347" spans="1:7" ht="15.85">
      <c r="A347" s="126"/>
      <c r="B347" s="257"/>
      <c r="C347" s="95"/>
      <c r="D347" s="95"/>
      <c r="E347" s="95"/>
      <c r="F347" s="95"/>
      <c r="G347" s="258"/>
    </row>
    <row r="348" spans="1:7" ht="15.85">
      <c r="A348" s="126"/>
      <c r="B348" s="257"/>
      <c r="C348" s="95"/>
      <c r="D348" s="95"/>
      <c r="E348" s="95"/>
      <c r="F348" s="95"/>
      <c r="G348" s="258"/>
    </row>
    <row r="349" spans="1:7" ht="15.85">
      <c r="A349" s="126"/>
      <c r="B349" s="257"/>
      <c r="C349" s="95"/>
      <c r="D349" s="95"/>
      <c r="E349" s="95"/>
      <c r="F349" s="95"/>
      <c r="G349" s="258"/>
    </row>
    <row r="350" spans="1:7" ht="15.85">
      <c r="A350" s="126"/>
      <c r="B350" s="257"/>
      <c r="C350" s="95"/>
      <c r="D350" s="95"/>
      <c r="E350" s="95"/>
      <c r="F350" s="95"/>
      <c r="G350" s="258"/>
    </row>
    <row r="351" spans="1:7" ht="15.85">
      <c r="A351" s="126"/>
      <c r="B351" s="257"/>
      <c r="C351" s="95"/>
      <c r="D351" s="95"/>
      <c r="E351" s="95"/>
      <c r="F351" s="95"/>
      <c r="G351" s="258"/>
    </row>
    <row r="352" spans="1:7" ht="15.85">
      <c r="A352" s="126"/>
      <c r="B352" s="257"/>
      <c r="C352" s="95"/>
      <c r="D352" s="95"/>
      <c r="E352" s="95"/>
      <c r="F352" s="95"/>
      <c r="G352" s="258"/>
    </row>
    <row r="353" spans="1:7" ht="15.85">
      <c r="A353" s="126"/>
      <c r="B353" s="257"/>
      <c r="C353" s="95"/>
      <c r="D353" s="95"/>
      <c r="E353" s="95"/>
      <c r="F353" s="95"/>
      <c r="G353" s="258"/>
    </row>
    <row r="354" spans="1:7" ht="15.85">
      <c r="A354" s="126"/>
      <c r="B354" s="257"/>
      <c r="C354" s="95"/>
      <c r="D354" s="95"/>
      <c r="E354" s="95"/>
      <c r="F354" s="95"/>
      <c r="G354" s="258"/>
    </row>
    <row r="355" spans="1:7" ht="15.85">
      <c r="A355" s="126"/>
      <c r="B355" s="257"/>
      <c r="C355" s="95"/>
      <c r="D355" s="95"/>
      <c r="E355" s="95"/>
      <c r="F355" s="95"/>
      <c r="G355" s="258"/>
    </row>
    <row r="356" spans="1:7" ht="15.85">
      <c r="A356" s="126"/>
      <c r="B356" s="257"/>
      <c r="C356" s="95"/>
      <c r="D356" s="95"/>
      <c r="E356" s="95"/>
      <c r="F356" s="95"/>
      <c r="G356" s="258"/>
    </row>
    <row r="357" spans="1:7" ht="15.85">
      <c r="A357" s="126"/>
      <c r="B357" s="257"/>
      <c r="C357" s="95"/>
      <c r="D357" s="95"/>
      <c r="E357" s="95"/>
      <c r="F357" s="95"/>
      <c r="G357" s="258"/>
    </row>
    <row r="358" spans="1:7" ht="15.85">
      <c r="A358" s="126"/>
      <c r="B358" s="257"/>
      <c r="C358" s="95"/>
      <c r="D358" s="95"/>
      <c r="E358" s="95"/>
      <c r="F358" s="95"/>
      <c r="G358" s="258"/>
    </row>
    <row r="359" spans="1:7" ht="15.85">
      <c r="A359" s="126"/>
      <c r="B359" s="257"/>
      <c r="C359" s="95"/>
      <c r="D359" s="95"/>
      <c r="E359" s="95"/>
      <c r="F359" s="95"/>
      <c r="G359" s="258"/>
    </row>
    <row r="360" spans="1:7" ht="15.85">
      <c r="A360" s="126"/>
      <c r="B360" s="257"/>
      <c r="C360" s="95"/>
      <c r="D360" s="95"/>
      <c r="E360" s="95"/>
      <c r="F360" s="95"/>
      <c r="G360" s="258"/>
    </row>
    <row r="361" spans="1:7" ht="15.85">
      <c r="A361" s="126"/>
      <c r="B361" s="257"/>
      <c r="C361" s="95"/>
      <c r="D361" s="95"/>
      <c r="E361" s="95"/>
      <c r="F361" s="95"/>
      <c r="G361" s="258"/>
    </row>
    <row r="362" spans="1:7" ht="15.85">
      <c r="A362" s="126"/>
      <c r="B362" s="257"/>
      <c r="C362" s="95"/>
      <c r="D362" s="95"/>
      <c r="E362" s="95"/>
      <c r="F362" s="95"/>
      <c r="G362" s="258"/>
    </row>
    <row r="363" spans="1:7" ht="15.85">
      <c r="A363" s="126"/>
      <c r="B363" s="257"/>
      <c r="C363" s="95"/>
      <c r="D363" s="95"/>
      <c r="E363" s="95"/>
      <c r="F363" s="95"/>
      <c r="G363" s="258"/>
    </row>
    <row r="364" spans="1:7" ht="15.85">
      <c r="A364" s="126"/>
      <c r="B364" s="257"/>
      <c r="C364" s="95"/>
      <c r="D364" s="95"/>
      <c r="E364" s="95"/>
      <c r="F364" s="95"/>
      <c r="G364" s="258"/>
    </row>
    <row r="365" spans="1:7" ht="15.85">
      <c r="A365" s="126"/>
      <c r="B365" s="257"/>
      <c r="C365" s="95"/>
      <c r="D365" s="95"/>
      <c r="E365" s="95"/>
      <c r="F365" s="95"/>
      <c r="G365" s="258"/>
    </row>
    <row r="366" spans="1:7" ht="15.85">
      <c r="A366" s="126"/>
      <c r="B366" s="257"/>
      <c r="C366" s="95"/>
      <c r="D366" s="95"/>
      <c r="E366" s="95"/>
      <c r="F366" s="95"/>
      <c r="G366" s="258"/>
    </row>
    <row r="367" spans="1:7" ht="15.85">
      <c r="A367" s="126"/>
      <c r="B367" s="257"/>
      <c r="C367" s="95"/>
      <c r="D367" s="95"/>
      <c r="E367" s="95"/>
      <c r="F367" s="95"/>
      <c r="G367" s="258"/>
    </row>
    <row r="368" spans="1:7" ht="15.85">
      <c r="A368" s="126"/>
      <c r="B368" s="257"/>
      <c r="C368" s="95"/>
      <c r="D368" s="95"/>
      <c r="E368" s="95"/>
      <c r="F368" s="95"/>
      <c r="G368" s="258"/>
    </row>
    <row r="369" spans="1:7" ht="15.85">
      <c r="A369" s="126"/>
      <c r="B369" s="257"/>
      <c r="C369" s="95"/>
      <c r="D369" s="95"/>
      <c r="E369" s="95"/>
      <c r="F369" s="95"/>
      <c r="G369" s="258"/>
    </row>
    <row r="370" spans="1:7" ht="15.85">
      <c r="A370" s="126"/>
      <c r="B370" s="257"/>
      <c r="C370" s="95"/>
      <c r="D370" s="95"/>
      <c r="E370" s="95"/>
      <c r="F370" s="95"/>
      <c r="G370" s="258"/>
    </row>
    <row r="371" spans="1:7" ht="15.85">
      <c r="A371" s="126"/>
      <c r="B371" s="257"/>
      <c r="C371" s="95"/>
      <c r="D371" s="95"/>
      <c r="E371" s="95"/>
      <c r="F371" s="95"/>
      <c r="G371" s="258"/>
    </row>
    <row r="372" spans="1:7" ht="15.85">
      <c r="A372" s="126"/>
      <c r="B372" s="257"/>
      <c r="C372" s="95"/>
      <c r="D372" s="95"/>
      <c r="E372" s="95"/>
      <c r="F372" s="95"/>
      <c r="G372" s="258"/>
    </row>
    <row r="373" spans="1:7" ht="15.85">
      <c r="A373" s="126"/>
      <c r="B373" s="257"/>
      <c r="C373" s="95"/>
      <c r="D373" s="95"/>
      <c r="E373" s="95"/>
      <c r="F373" s="95"/>
      <c r="G373" s="258"/>
    </row>
    <row r="374" spans="1:7" ht="15.85">
      <c r="A374" s="126"/>
      <c r="B374" s="257"/>
      <c r="C374" s="95"/>
      <c r="D374" s="95"/>
      <c r="E374" s="95"/>
      <c r="F374" s="95"/>
      <c r="G374" s="258"/>
    </row>
    <row r="375" spans="1:7" ht="15.85">
      <c r="A375" s="126"/>
      <c r="B375" s="257"/>
      <c r="C375" s="95"/>
      <c r="D375" s="95"/>
      <c r="E375" s="95"/>
      <c r="F375" s="95"/>
      <c r="G375" s="258"/>
    </row>
    <row r="376" spans="1:7" ht="15.85">
      <c r="A376" s="126"/>
      <c r="B376" s="257"/>
      <c r="C376" s="95"/>
      <c r="D376" s="95"/>
      <c r="E376" s="95"/>
      <c r="F376" s="95"/>
      <c r="G376" s="258"/>
    </row>
    <row r="377" spans="1:7" ht="15.85">
      <c r="A377" s="126"/>
      <c r="B377" s="257"/>
      <c r="C377" s="95"/>
      <c r="D377" s="95"/>
      <c r="E377" s="95"/>
      <c r="F377" s="95"/>
      <c r="G377" s="258"/>
    </row>
    <row r="378" spans="1:7" ht="15.85">
      <c r="A378" s="126"/>
      <c r="B378" s="257"/>
      <c r="C378" s="95"/>
      <c r="D378" s="95"/>
      <c r="E378" s="95"/>
      <c r="F378" s="95"/>
      <c r="G378" s="258"/>
    </row>
    <row r="379" spans="1:7" ht="15.85">
      <c r="A379" s="126"/>
      <c r="B379" s="257"/>
      <c r="C379" s="95"/>
      <c r="D379" s="95"/>
      <c r="E379" s="95"/>
      <c r="F379" s="95"/>
      <c r="G379" s="258"/>
    </row>
    <row r="380" spans="1:7" ht="15.85">
      <c r="A380" s="126"/>
      <c r="B380" s="257"/>
      <c r="C380" s="95"/>
      <c r="D380" s="95"/>
      <c r="E380" s="95"/>
      <c r="F380" s="95"/>
      <c r="G380" s="258"/>
    </row>
    <row r="381" spans="1:7" ht="15.85">
      <c r="A381" s="126"/>
      <c r="B381" s="257"/>
      <c r="C381" s="95"/>
      <c r="D381" s="95"/>
      <c r="E381" s="95"/>
      <c r="F381" s="95"/>
      <c r="G381" s="258"/>
    </row>
    <row r="382" spans="1:7" ht="15.85">
      <c r="A382" s="126"/>
      <c r="B382" s="257"/>
      <c r="C382" s="95"/>
      <c r="D382" s="95"/>
      <c r="E382" s="95"/>
      <c r="F382" s="95"/>
      <c r="G382" s="258"/>
    </row>
    <row r="383" spans="1:7" ht="15.85">
      <c r="A383" s="126"/>
      <c r="B383" s="257"/>
      <c r="C383" s="95"/>
      <c r="D383" s="95"/>
      <c r="E383" s="95"/>
      <c r="F383" s="95"/>
      <c r="G383" s="258"/>
    </row>
    <row r="384" spans="1:7" ht="15.85">
      <c r="A384" s="126"/>
      <c r="B384" s="257"/>
      <c r="C384" s="95"/>
      <c r="D384" s="95"/>
      <c r="E384" s="95"/>
      <c r="F384" s="95"/>
      <c r="G384" s="258"/>
    </row>
    <row r="385" spans="1:7" ht="15.85">
      <c r="A385" s="126"/>
      <c r="B385" s="257"/>
      <c r="C385" s="95"/>
      <c r="D385" s="95"/>
      <c r="E385" s="95"/>
      <c r="F385" s="95"/>
      <c r="G385" s="258"/>
    </row>
    <row r="386" spans="1:7" ht="15.85">
      <c r="A386" s="126"/>
      <c r="B386" s="257"/>
      <c r="C386" s="95"/>
      <c r="D386" s="95"/>
      <c r="E386" s="95"/>
      <c r="F386" s="95"/>
      <c r="G386" s="258"/>
    </row>
    <row r="387" spans="1:7" ht="15.85">
      <c r="A387" s="126"/>
      <c r="B387" s="257"/>
      <c r="C387" s="95"/>
      <c r="D387" s="95"/>
      <c r="E387" s="95"/>
      <c r="F387" s="95"/>
      <c r="G387" s="258"/>
    </row>
    <row r="388" spans="1:7" ht="15.85">
      <c r="A388" s="126"/>
      <c r="B388" s="257"/>
      <c r="C388" s="95"/>
      <c r="D388" s="95"/>
      <c r="E388" s="95"/>
      <c r="F388" s="95"/>
      <c r="G388" s="258"/>
    </row>
    <row r="389" spans="1:7" ht="15.85">
      <c r="A389" s="126"/>
      <c r="B389" s="257"/>
      <c r="C389" s="95"/>
      <c r="D389" s="95"/>
      <c r="E389" s="95"/>
      <c r="F389" s="95"/>
      <c r="G389" s="258"/>
    </row>
    <row r="390" spans="1:7" ht="15.85">
      <c r="A390" s="126"/>
      <c r="B390" s="257"/>
      <c r="C390" s="95"/>
      <c r="D390" s="95"/>
      <c r="E390" s="95"/>
      <c r="F390" s="95"/>
      <c r="G390" s="258"/>
    </row>
    <row r="391" spans="1:7" ht="15.85">
      <c r="A391" s="126"/>
      <c r="B391" s="257"/>
      <c r="C391" s="95"/>
      <c r="D391" s="95"/>
      <c r="E391" s="95"/>
      <c r="F391" s="95"/>
      <c r="G391" s="258"/>
    </row>
    <row r="392" spans="1:7" ht="15.85">
      <c r="A392" s="126"/>
      <c r="B392" s="257"/>
      <c r="C392" s="95"/>
      <c r="D392" s="95"/>
      <c r="E392" s="95"/>
      <c r="F392" s="95"/>
      <c r="G392" s="258"/>
    </row>
    <row r="393" spans="1:7" ht="15.85">
      <c r="A393" s="126"/>
      <c r="B393" s="257"/>
      <c r="C393" s="95"/>
      <c r="D393" s="95"/>
      <c r="E393" s="95"/>
      <c r="F393" s="95"/>
      <c r="G393" s="258"/>
    </row>
    <row r="394" spans="1:7" ht="15.85">
      <c r="A394" s="126"/>
      <c r="B394" s="257"/>
      <c r="C394" s="95"/>
      <c r="D394" s="95"/>
      <c r="E394" s="95"/>
      <c r="F394" s="95"/>
      <c r="G394" s="258"/>
    </row>
    <row r="395" spans="1:7" ht="15.85">
      <c r="A395" s="126"/>
      <c r="B395" s="257"/>
      <c r="C395" s="95"/>
      <c r="D395" s="95"/>
      <c r="E395" s="95"/>
      <c r="F395" s="95"/>
      <c r="G395" s="258"/>
    </row>
    <row r="396" spans="1:7" ht="15.85">
      <c r="A396" s="126"/>
      <c r="B396" s="257"/>
      <c r="C396" s="95"/>
      <c r="D396" s="95"/>
      <c r="E396" s="95"/>
      <c r="F396" s="95"/>
      <c r="G396" s="258"/>
    </row>
    <row r="397" spans="1:7" ht="15.85">
      <c r="A397" s="126"/>
      <c r="B397" s="257"/>
      <c r="C397" s="95"/>
      <c r="D397" s="95"/>
      <c r="E397" s="95"/>
      <c r="F397" s="95"/>
      <c r="G397" s="258"/>
    </row>
    <row r="398" spans="1:7" ht="15.85">
      <c r="A398" s="126"/>
      <c r="B398" s="257"/>
      <c r="C398" s="95"/>
      <c r="D398" s="95"/>
      <c r="E398" s="95"/>
      <c r="F398" s="95"/>
      <c r="G398" s="258"/>
    </row>
    <row r="399" spans="1:7" ht="15.85">
      <c r="A399" s="126"/>
      <c r="B399" s="257"/>
      <c r="C399" s="95"/>
      <c r="D399" s="95"/>
      <c r="E399" s="95"/>
      <c r="F399" s="95"/>
      <c r="G399" s="258"/>
    </row>
    <row r="400" spans="1:7" ht="15.85">
      <c r="A400" s="126"/>
      <c r="B400" s="257"/>
      <c r="C400" s="95"/>
      <c r="D400" s="95"/>
      <c r="E400" s="95"/>
      <c r="F400" s="95"/>
      <c r="G400" s="258"/>
    </row>
    <row r="401" spans="1:7" ht="15.85">
      <c r="A401" s="126"/>
      <c r="B401" s="257"/>
      <c r="C401" s="95"/>
      <c r="D401" s="95"/>
      <c r="E401" s="95"/>
      <c r="F401" s="95"/>
      <c r="G401" s="258"/>
    </row>
    <row r="402" spans="1:7" ht="15.85">
      <c r="A402" s="126"/>
      <c r="B402" s="257"/>
      <c r="C402" s="95"/>
      <c r="D402" s="95"/>
      <c r="E402" s="95"/>
      <c r="F402" s="95"/>
      <c r="G402" s="258"/>
    </row>
    <row r="403" spans="1:7" ht="15.85">
      <c r="A403" s="126"/>
      <c r="B403" s="257"/>
      <c r="C403" s="95"/>
      <c r="D403" s="95"/>
      <c r="E403" s="95"/>
      <c r="F403" s="95"/>
      <c r="G403" s="258"/>
    </row>
    <row r="404" spans="1:7" ht="15.85">
      <c r="A404" s="126"/>
      <c r="B404" s="257"/>
      <c r="C404" s="95"/>
      <c r="D404" s="95"/>
      <c r="E404" s="95"/>
      <c r="F404" s="95"/>
      <c r="G404" s="258"/>
    </row>
    <row r="405" spans="1:7" ht="15.85">
      <c r="A405" s="126"/>
      <c r="B405" s="257"/>
      <c r="C405" s="95"/>
      <c r="D405" s="95"/>
      <c r="E405" s="95"/>
      <c r="F405" s="95"/>
      <c r="G405" s="258"/>
    </row>
    <row r="406" spans="1:7" ht="15.85">
      <c r="A406" s="126"/>
      <c r="B406" s="257"/>
      <c r="C406" s="95"/>
      <c r="D406" s="95"/>
      <c r="E406" s="95"/>
      <c r="F406" s="95"/>
      <c r="G406" s="258"/>
    </row>
    <row r="407" spans="1:7" ht="15.85">
      <c r="A407" s="126"/>
      <c r="B407" s="257"/>
      <c r="C407" s="95"/>
      <c r="D407" s="95"/>
      <c r="E407" s="95"/>
      <c r="F407" s="95"/>
      <c r="G407" s="258"/>
    </row>
    <row r="408" spans="1:7" ht="15.85">
      <c r="A408" s="126"/>
      <c r="B408" s="257"/>
      <c r="C408" s="95"/>
      <c r="D408" s="95"/>
      <c r="E408" s="95"/>
      <c r="F408" s="95"/>
      <c r="G408" s="258"/>
    </row>
    <row r="409" spans="1:7" ht="15.85">
      <c r="A409" s="126"/>
      <c r="B409" s="257"/>
      <c r="C409" s="95"/>
      <c r="D409" s="95"/>
      <c r="E409" s="95"/>
      <c r="F409" s="95"/>
      <c r="G409" s="258"/>
    </row>
    <row r="410" spans="1:7" ht="15.85">
      <c r="A410" s="126"/>
      <c r="B410" s="257"/>
      <c r="C410" s="95"/>
      <c r="D410" s="95"/>
      <c r="E410" s="95"/>
      <c r="F410" s="95"/>
      <c r="G410" s="258"/>
    </row>
    <row r="411" spans="1:7" ht="15.85">
      <c r="A411" s="126"/>
      <c r="B411" s="257"/>
      <c r="C411" s="95"/>
      <c r="D411" s="95"/>
      <c r="E411" s="95"/>
      <c r="F411" s="95"/>
      <c r="G411" s="258"/>
    </row>
    <row r="412" spans="1:7" ht="15.85">
      <c r="A412" s="126"/>
      <c r="B412" s="257"/>
      <c r="C412" s="95"/>
      <c r="D412" s="95"/>
      <c r="E412" s="95"/>
      <c r="F412" s="95"/>
      <c r="G412" s="258"/>
    </row>
    <row r="413" spans="1:7" ht="15.85">
      <c r="A413" s="126"/>
      <c r="B413" s="257"/>
      <c r="C413" s="95"/>
      <c r="D413" s="95"/>
      <c r="E413" s="95"/>
      <c r="F413" s="95"/>
      <c r="G413" s="258"/>
    </row>
    <row r="414" spans="1:7" ht="15.85">
      <c r="A414" s="126"/>
      <c r="B414" s="257"/>
      <c r="C414" s="95"/>
      <c r="D414" s="95"/>
      <c r="E414" s="95"/>
      <c r="F414" s="95"/>
      <c r="G414" s="258"/>
    </row>
    <row r="415" spans="1:7" ht="15.85">
      <c r="A415" s="126"/>
      <c r="B415" s="257"/>
      <c r="C415" s="95"/>
      <c r="D415" s="95"/>
      <c r="E415" s="95"/>
      <c r="F415" s="95"/>
      <c r="G415" s="258"/>
    </row>
    <row r="416" spans="1:7" ht="15.85">
      <c r="A416" s="126"/>
      <c r="B416" s="257"/>
      <c r="C416" s="95"/>
      <c r="D416" s="95"/>
      <c r="E416" s="95"/>
      <c r="F416" s="95"/>
      <c r="G416" s="258"/>
    </row>
    <row r="417" spans="1:7" ht="15.85">
      <c r="A417" s="126"/>
      <c r="B417" s="257"/>
      <c r="C417" s="95"/>
      <c r="D417" s="95"/>
      <c r="E417" s="95"/>
      <c r="F417" s="95"/>
      <c r="G417" s="258"/>
    </row>
    <row r="418" spans="1:7" ht="15.85">
      <c r="A418" s="126"/>
      <c r="B418" s="257"/>
      <c r="C418" s="95"/>
      <c r="D418" s="95"/>
      <c r="E418" s="95"/>
      <c r="F418" s="95"/>
      <c r="G418" s="258"/>
    </row>
    <row r="419" spans="1:7" ht="15.85">
      <c r="A419" s="126"/>
      <c r="B419" s="257"/>
      <c r="C419" s="95"/>
      <c r="D419" s="95"/>
      <c r="E419" s="95"/>
      <c r="F419" s="95"/>
      <c r="G419" s="258"/>
    </row>
    <row r="420" spans="1:7" ht="15.85">
      <c r="A420" s="126"/>
      <c r="B420" s="257"/>
      <c r="C420" s="95"/>
      <c r="D420" s="95"/>
      <c r="E420" s="95"/>
      <c r="F420" s="95"/>
      <c r="G420" s="258"/>
    </row>
    <row r="421" spans="1:7" ht="15.85">
      <c r="A421" s="126"/>
      <c r="B421" s="257"/>
      <c r="C421" s="95"/>
      <c r="D421" s="95"/>
      <c r="E421" s="95"/>
      <c r="F421" s="95"/>
      <c r="G421" s="258"/>
    </row>
    <row r="422" spans="1:7" ht="15.85">
      <c r="A422" s="126"/>
      <c r="B422" s="257"/>
      <c r="C422" s="95"/>
      <c r="D422" s="95"/>
      <c r="E422" s="95"/>
      <c r="F422" s="95"/>
      <c r="G422" s="258"/>
    </row>
    <row r="423" spans="1:7" ht="15.85">
      <c r="A423" s="126"/>
      <c r="B423" s="257"/>
      <c r="C423" s="95"/>
      <c r="D423" s="95"/>
      <c r="E423" s="95"/>
      <c r="F423" s="95"/>
      <c r="G423" s="258"/>
    </row>
    <row r="424" spans="1:7" ht="15.85">
      <c r="A424" s="126"/>
      <c r="B424" s="257"/>
      <c r="C424" s="95"/>
      <c r="D424" s="95"/>
      <c r="E424" s="95"/>
      <c r="F424" s="95"/>
      <c r="G424" s="258"/>
    </row>
    <row r="425" spans="1:7" ht="15.85">
      <c r="A425" s="126"/>
      <c r="B425" s="257"/>
      <c r="C425" s="95"/>
      <c r="D425" s="95"/>
      <c r="E425" s="95"/>
      <c r="F425" s="95"/>
      <c r="G425" s="258"/>
    </row>
    <row r="426" spans="1:7" ht="15.85">
      <c r="A426" s="126"/>
      <c r="B426" s="257"/>
      <c r="C426" s="95"/>
      <c r="D426" s="95"/>
      <c r="E426" s="95"/>
      <c r="F426" s="95"/>
      <c r="G426" s="258"/>
    </row>
    <row r="427" spans="1:7" ht="15.85">
      <c r="A427" s="126"/>
      <c r="B427" s="257"/>
      <c r="C427" s="95"/>
      <c r="D427" s="95"/>
      <c r="E427" s="95"/>
      <c r="F427" s="95"/>
      <c r="G427" s="258"/>
    </row>
    <row r="428" spans="1:7" ht="15.85">
      <c r="A428" s="126"/>
      <c r="B428" s="257"/>
      <c r="C428" s="95"/>
      <c r="D428" s="95"/>
      <c r="E428" s="95"/>
      <c r="F428" s="95"/>
      <c r="G428" s="258"/>
    </row>
    <row r="429" spans="1:7" ht="15.85">
      <c r="A429" s="126"/>
      <c r="B429" s="257"/>
      <c r="C429" s="95"/>
      <c r="D429" s="95"/>
      <c r="E429" s="95"/>
      <c r="F429" s="95"/>
      <c r="G429" s="258"/>
    </row>
    <row r="430" spans="1:7" ht="15.85">
      <c r="A430" s="126"/>
      <c r="B430" s="257"/>
      <c r="C430" s="95"/>
      <c r="D430" s="95"/>
      <c r="E430" s="95"/>
      <c r="F430" s="95"/>
      <c r="G430" s="258"/>
    </row>
    <row r="431" spans="1:7" ht="15.85">
      <c r="A431" s="126"/>
      <c r="B431" s="257"/>
      <c r="C431" s="95"/>
      <c r="D431" s="95"/>
      <c r="E431" s="95"/>
      <c r="F431" s="95"/>
      <c r="G431" s="258"/>
    </row>
    <row r="432" spans="1:7" ht="15.85">
      <c r="A432" s="126"/>
      <c r="B432" s="257"/>
      <c r="C432" s="95"/>
      <c r="D432" s="95"/>
      <c r="E432" s="95"/>
      <c r="F432" s="95"/>
      <c r="G432" s="258"/>
    </row>
    <row r="433" spans="1:7" ht="15.85">
      <c r="A433" s="126"/>
      <c r="B433" s="257"/>
      <c r="C433" s="95"/>
      <c r="D433" s="95"/>
      <c r="E433" s="95"/>
      <c r="F433" s="95"/>
      <c r="G433" s="258"/>
    </row>
    <row r="434" spans="1:7" ht="15.85">
      <c r="A434" s="126"/>
      <c r="B434" s="257"/>
      <c r="C434" s="95"/>
      <c r="D434" s="95"/>
      <c r="E434" s="95"/>
      <c r="F434" s="95"/>
      <c r="G434" s="258"/>
    </row>
    <row r="435" spans="1:7" ht="15.85">
      <c r="A435" s="126"/>
      <c r="B435" s="257"/>
      <c r="C435" s="95"/>
      <c r="D435" s="95"/>
      <c r="E435" s="95"/>
      <c r="F435" s="95"/>
      <c r="G435" s="258"/>
    </row>
    <row r="436" spans="1:7" ht="15.85">
      <c r="A436" s="126"/>
      <c r="B436" s="257"/>
      <c r="C436" s="95"/>
      <c r="D436" s="95"/>
      <c r="E436" s="95"/>
      <c r="F436" s="95"/>
      <c r="G436" s="258"/>
    </row>
    <row r="437" spans="1:7" ht="15.85">
      <c r="A437" s="126"/>
      <c r="B437" s="257"/>
      <c r="C437" s="95"/>
      <c r="D437" s="95"/>
      <c r="E437" s="95"/>
      <c r="F437" s="95"/>
      <c r="G437" s="258"/>
    </row>
    <row r="438" spans="1:7" ht="15.85">
      <c r="A438" s="126"/>
      <c r="B438" s="257"/>
      <c r="C438" s="95"/>
      <c r="D438" s="95"/>
      <c r="E438" s="95"/>
      <c r="F438" s="95"/>
      <c r="G438" s="258"/>
    </row>
    <row r="439" spans="1:7" ht="15.85">
      <c r="A439" s="126"/>
      <c r="B439" s="257"/>
      <c r="C439" s="95"/>
      <c r="D439" s="95"/>
      <c r="E439" s="95"/>
      <c r="F439" s="95"/>
      <c r="G439" s="258"/>
    </row>
    <row r="440" spans="1:7" ht="15.85">
      <c r="A440" s="126"/>
      <c r="B440" s="257"/>
      <c r="C440" s="95"/>
      <c r="D440" s="95"/>
      <c r="E440" s="95"/>
      <c r="F440" s="95"/>
      <c r="G440" s="258"/>
    </row>
    <row r="441" spans="1:7" ht="15.85">
      <c r="A441" s="126"/>
      <c r="B441" s="257"/>
      <c r="C441" s="95"/>
      <c r="D441" s="95"/>
      <c r="E441" s="95"/>
      <c r="F441" s="95"/>
      <c r="G441" s="258"/>
    </row>
    <row r="442" spans="1:7" ht="15.85">
      <c r="A442" s="126"/>
      <c r="B442" s="257"/>
      <c r="C442" s="95"/>
      <c r="D442" s="95"/>
      <c r="E442" s="95"/>
      <c r="F442" s="95"/>
      <c r="G442" s="258"/>
    </row>
    <row r="443" spans="1:7" ht="15.85">
      <c r="A443" s="126"/>
      <c r="B443" s="257"/>
      <c r="C443" s="95"/>
      <c r="D443" s="95"/>
      <c r="E443" s="95"/>
      <c r="F443" s="95"/>
      <c r="G443" s="258"/>
    </row>
    <row r="444" spans="1:7" ht="15.85">
      <c r="A444" s="126"/>
      <c r="B444" s="257"/>
      <c r="C444" s="95"/>
      <c r="D444" s="95"/>
      <c r="E444" s="95"/>
      <c r="F444" s="95"/>
      <c r="G444" s="258"/>
    </row>
    <row r="445" spans="1:7" ht="15.85">
      <c r="A445" s="126"/>
      <c r="B445" s="257"/>
      <c r="C445" s="95"/>
      <c r="D445" s="95"/>
      <c r="E445" s="95"/>
      <c r="F445" s="95"/>
      <c r="G445" s="258"/>
    </row>
    <row r="446" spans="1:7" ht="15.85">
      <c r="A446" s="126"/>
      <c r="B446" s="257"/>
      <c r="C446" s="95"/>
      <c r="D446" s="95"/>
      <c r="E446" s="95"/>
      <c r="F446" s="95"/>
      <c r="G446" s="258"/>
    </row>
    <row r="447" spans="1:7" ht="15.85">
      <c r="A447" s="126"/>
      <c r="B447" s="257"/>
      <c r="C447" s="95"/>
      <c r="D447" s="95"/>
      <c r="E447" s="95"/>
      <c r="F447" s="95"/>
      <c r="G447" s="258"/>
    </row>
    <row r="448" spans="1:7" ht="15.85">
      <c r="A448" s="126"/>
      <c r="B448" s="257"/>
      <c r="C448" s="95"/>
      <c r="D448" s="95"/>
      <c r="E448" s="95"/>
      <c r="F448" s="95"/>
      <c r="G448" s="258"/>
    </row>
    <row r="449" spans="1:7" ht="15.85">
      <c r="A449" s="126"/>
      <c r="B449" s="257"/>
      <c r="C449" s="95"/>
      <c r="D449" s="95"/>
      <c r="E449" s="95"/>
      <c r="F449" s="95"/>
      <c r="G449" s="258"/>
    </row>
    <row r="450" spans="1:7" ht="15.85">
      <c r="A450" s="126"/>
      <c r="B450" s="257"/>
      <c r="C450" s="95"/>
      <c r="D450" s="95"/>
      <c r="E450" s="95"/>
      <c r="F450" s="95"/>
      <c r="G450" s="258"/>
    </row>
    <row r="451" spans="1:7" ht="15.85">
      <c r="A451" s="126"/>
      <c r="B451" s="257"/>
      <c r="C451" s="95"/>
      <c r="D451" s="95"/>
      <c r="E451" s="95"/>
      <c r="F451" s="95"/>
      <c r="G451" s="258"/>
    </row>
    <row r="452" spans="1:7" ht="15.85">
      <c r="A452" s="126"/>
      <c r="B452" s="257"/>
      <c r="C452" s="95"/>
      <c r="D452" s="95"/>
      <c r="E452" s="95"/>
      <c r="F452" s="95"/>
      <c r="G452" s="258"/>
    </row>
    <row r="453" spans="1:7" ht="15.85">
      <c r="A453" s="126"/>
      <c r="B453" s="257"/>
      <c r="C453" s="95"/>
      <c r="D453" s="95"/>
      <c r="E453" s="95"/>
      <c r="F453" s="95"/>
      <c r="G453" s="258"/>
    </row>
    <row r="454" spans="1:7" ht="15.85">
      <c r="A454" s="126"/>
      <c r="B454" s="257"/>
      <c r="C454" s="95"/>
      <c r="D454" s="95"/>
      <c r="E454" s="95"/>
      <c r="F454" s="95"/>
      <c r="G454" s="258"/>
    </row>
    <row r="455" spans="1:7" ht="15.85">
      <c r="A455" s="126"/>
      <c r="B455" s="257"/>
      <c r="C455" s="95"/>
      <c r="D455" s="95"/>
      <c r="E455" s="95"/>
      <c r="F455" s="95"/>
      <c r="G455" s="258"/>
    </row>
    <row r="456" spans="1:7" ht="15.85">
      <c r="A456" s="126"/>
      <c r="B456" s="257"/>
      <c r="C456" s="95"/>
      <c r="D456" s="95"/>
      <c r="E456" s="95"/>
      <c r="F456" s="95"/>
      <c r="G456" s="258"/>
    </row>
    <row r="457" spans="1:7" ht="15.85">
      <c r="A457" s="126"/>
      <c r="B457" s="257"/>
      <c r="C457" s="95"/>
      <c r="D457" s="95"/>
      <c r="E457" s="95"/>
      <c r="F457" s="95"/>
      <c r="G457" s="258"/>
    </row>
    <row r="458" spans="1:7" ht="15.85">
      <c r="A458" s="126"/>
      <c r="B458" s="257"/>
      <c r="C458" s="95"/>
      <c r="D458" s="95"/>
      <c r="E458" s="95"/>
      <c r="F458" s="95"/>
      <c r="G458" s="258"/>
    </row>
    <row r="459" spans="1:7" ht="15.85">
      <c r="A459" s="126"/>
      <c r="B459" s="257"/>
      <c r="C459" s="95"/>
      <c r="D459" s="95"/>
      <c r="E459" s="95"/>
      <c r="F459" s="95"/>
      <c r="G459" s="258"/>
    </row>
    <row r="460" spans="1:7" ht="15.85">
      <c r="A460" s="126"/>
      <c r="B460" s="257"/>
      <c r="C460" s="95"/>
      <c r="D460" s="95"/>
      <c r="E460" s="95"/>
      <c r="F460" s="95"/>
      <c r="G460" s="258"/>
    </row>
    <row r="461" spans="1:7" ht="15.85">
      <c r="A461" s="126"/>
      <c r="B461" s="257"/>
      <c r="C461" s="95"/>
      <c r="D461" s="95"/>
      <c r="E461" s="95"/>
      <c r="F461" s="95"/>
      <c r="G461" s="258"/>
    </row>
    <row r="462" spans="1:7" ht="15.85">
      <c r="A462" s="126"/>
      <c r="B462" s="257"/>
      <c r="C462" s="95"/>
      <c r="D462" s="95"/>
      <c r="E462" s="95"/>
      <c r="F462" s="95"/>
      <c r="G462" s="258"/>
    </row>
    <row r="463" spans="1:7" ht="15.85">
      <c r="A463" s="126"/>
      <c r="B463" s="257"/>
      <c r="C463" s="95"/>
      <c r="D463" s="95"/>
      <c r="E463" s="95"/>
      <c r="F463" s="95"/>
      <c r="G463" s="258"/>
    </row>
    <row r="464" spans="1:7" ht="15.85">
      <c r="A464" s="126"/>
      <c r="B464" s="257"/>
      <c r="C464" s="95"/>
      <c r="D464" s="95"/>
      <c r="E464" s="95"/>
      <c r="F464" s="95"/>
      <c r="G464" s="258"/>
    </row>
    <row r="465" spans="1:7" ht="15.85">
      <c r="A465" s="126"/>
      <c r="B465" s="257"/>
      <c r="C465" s="95"/>
      <c r="D465" s="95"/>
      <c r="E465" s="95"/>
      <c r="F465" s="95"/>
      <c r="G465" s="258"/>
    </row>
    <row r="466" spans="1:7" ht="15.85">
      <c r="A466" s="126"/>
      <c r="B466" s="257"/>
      <c r="C466" s="95"/>
      <c r="D466" s="95"/>
      <c r="E466" s="95"/>
      <c r="F466" s="95"/>
      <c r="G466" s="258"/>
    </row>
    <row r="467" spans="1:7" ht="15.85">
      <c r="A467" s="126"/>
      <c r="B467" s="257"/>
      <c r="C467" s="95"/>
      <c r="D467" s="95"/>
      <c r="E467" s="95"/>
      <c r="F467" s="95"/>
      <c r="G467" s="258"/>
    </row>
    <row r="468" spans="1:7" ht="15.85">
      <c r="A468" s="126"/>
      <c r="B468" s="257"/>
      <c r="C468" s="95"/>
      <c r="D468" s="95"/>
      <c r="E468" s="95"/>
      <c r="F468" s="95"/>
      <c r="G468" s="258"/>
    </row>
    <row r="469" spans="1:7" ht="15.85">
      <c r="A469" s="126"/>
      <c r="B469" s="257"/>
      <c r="C469" s="95"/>
      <c r="D469" s="95"/>
      <c r="E469" s="95"/>
      <c r="F469" s="95"/>
      <c r="G469" s="258"/>
    </row>
    <row r="470" spans="1:7" ht="15.85">
      <c r="A470" s="126"/>
      <c r="B470" s="257"/>
      <c r="C470" s="95"/>
      <c r="D470" s="95"/>
      <c r="E470" s="95"/>
      <c r="F470" s="95"/>
      <c r="G470" s="258"/>
    </row>
    <row r="471" spans="1:7" ht="15.85">
      <c r="A471" s="126"/>
      <c r="B471" s="257"/>
      <c r="C471" s="95"/>
      <c r="D471" s="95"/>
      <c r="E471" s="95"/>
      <c r="F471" s="95"/>
      <c r="G471" s="258"/>
    </row>
    <row r="472" spans="1:7" ht="15.85">
      <c r="A472" s="126"/>
      <c r="B472" s="257"/>
      <c r="C472" s="95"/>
      <c r="D472" s="95"/>
      <c r="E472" s="95"/>
      <c r="F472" s="95"/>
      <c r="G472" s="258"/>
    </row>
    <row r="473" spans="1:7" ht="15.85">
      <c r="A473" s="126"/>
      <c r="B473" s="257"/>
      <c r="C473" s="95"/>
      <c r="D473" s="95"/>
      <c r="E473" s="95"/>
      <c r="F473" s="95"/>
      <c r="G473" s="258"/>
    </row>
    <row r="474" spans="1:7" ht="15.85">
      <c r="A474" s="126"/>
      <c r="B474" s="257"/>
      <c r="C474" s="95"/>
      <c r="D474" s="95"/>
      <c r="E474" s="95"/>
      <c r="F474" s="95"/>
      <c r="G474" s="258"/>
    </row>
    <row r="475" spans="1:7" ht="15.85">
      <c r="A475" s="126"/>
      <c r="B475" s="257"/>
      <c r="C475" s="95"/>
      <c r="D475" s="95"/>
      <c r="E475" s="95"/>
      <c r="F475" s="95"/>
      <c r="G475" s="258"/>
    </row>
    <row r="476" spans="1:7" ht="15.85">
      <c r="A476" s="126"/>
      <c r="B476" s="257"/>
      <c r="C476" s="95"/>
      <c r="D476" s="95"/>
      <c r="E476" s="95"/>
      <c r="F476" s="95"/>
      <c r="G476" s="258"/>
    </row>
    <row r="477" spans="1:7" ht="15.85">
      <c r="A477" s="126"/>
      <c r="B477" s="257"/>
      <c r="C477" s="95"/>
      <c r="D477" s="95"/>
      <c r="E477" s="95"/>
      <c r="F477" s="95"/>
      <c r="G477" s="258"/>
    </row>
    <row r="478" spans="1:7" ht="15.85">
      <c r="A478" s="126"/>
      <c r="B478" s="257"/>
      <c r="C478" s="95"/>
      <c r="D478" s="95"/>
      <c r="E478" s="95"/>
      <c r="F478" s="95"/>
      <c r="G478" s="258"/>
    </row>
    <row r="479" spans="1:7" ht="15.85">
      <c r="A479" s="126"/>
      <c r="B479" s="257"/>
      <c r="C479" s="95"/>
      <c r="D479" s="95"/>
      <c r="E479" s="95"/>
      <c r="F479" s="95"/>
      <c r="G479" s="258"/>
    </row>
    <row r="480" spans="1:7" ht="15.85">
      <c r="A480" s="126"/>
      <c r="B480" s="257"/>
      <c r="C480" s="95"/>
      <c r="D480" s="95"/>
      <c r="E480" s="95"/>
      <c r="F480" s="95"/>
      <c r="G480" s="258"/>
    </row>
    <row r="481" spans="1:7" ht="15.85">
      <c r="A481" s="126"/>
      <c r="B481" s="257"/>
      <c r="C481" s="95"/>
      <c r="D481" s="95"/>
      <c r="E481" s="95"/>
      <c r="F481" s="95"/>
      <c r="G481" s="258"/>
    </row>
    <row r="482" spans="1:7" ht="15.85">
      <c r="A482" s="126"/>
      <c r="B482" s="257"/>
      <c r="C482" s="95"/>
      <c r="D482" s="95"/>
      <c r="E482" s="95"/>
      <c r="F482" s="95"/>
      <c r="G482" s="258"/>
    </row>
    <row r="483" spans="1:7" ht="15.85">
      <c r="A483" s="126"/>
      <c r="B483" s="257"/>
      <c r="C483" s="95"/>
      <c r="D483" s="95"/>
      <c r="E483" s="95"/>
      <c r="F483" s="95"/>
      <c r="G483" s="258"/>
    </row>
    <row r="484" spans="1:7" ht="15.85">
      <c r="A484" s="126"/>
      <c r="B484" s="257"/>
      <c r="C484" s="95"/>
      <c r="D484" s="95"/>
      <c r="E484" s="95"/>
      <c r="F484" s="95"/>
      <c r="G484" s="258"/>
    </row>
    <row r="485" spans="1:7" ht="15.85">
      <c r="A485" s="126"/>
      <c r="B485" s="257"/>
      <c r="C485" s="95"/>
      <c r="D485" s="95"/>
      <c r="E485" s="95"/>
      <c r="F485" s="95"/>
      <c r="G485" s="258"/>
    </row>
    <row r="486" spans="1:7" ht="15.85">
      <c r="A486" s="126"/>
      <c r="B486" s="257"/>
      <c r="C486" s="95"/>
      <c r="D486" s="95"/>
      <c r="E486" s="95"/>
      <c r="F486" s="95"/>
      <c r="G486" s="258"/>
    </row>
    <row r="487" spans="1:7" ht="15.85">
      <c r="A487" s="126"/>
      <c r="B487" s="257"/>
      <c r="C487" s="95"/>
      <c r="D487" s="95"/>
      <c r="E487" s="95"/>
      <c r="F487" s="95"/>
      <c r="G487" s="258"/>
    </row>
    <row r="488" spans="1:7" ht="15.85">
      <c r="A488" s="126"/>
      <c r="B488" s="257"/>
      <c r="C488" s="95"/>
      <c r="D488" s="95"/>
      <c r="E488" s="95"/>
      <c r="F488" s="95"/>
      <c r="G488" s="258"/>
    </row>
    <row r="489" spans="1:7" ht="15.85">
      <c r="A489" s="126"/>
      <c r="B489" s="257"/>
      <c r="C489" s="95"/>
      <c r="D489" s="95"/>
      <c r="E489" s="95"/>
      <c r="F489" s="95"/>
      <c r="G489" s="258"/>
    </row>
    <row r="490" spans="1:7" ht="15.85">
      <c r="A490" s="126"/>
      <c r="B490" s="257"/>
      <c r="C490" s="95"/>
      <c r="D490" s="95"/>
      <c r="E490" s="95"/>
      <c r="F490" s="95"/>
      <c r="G490" s="258"/>
    </row>
    <row r="491" spans="1:7" ht="15.85">
      <c r="A491" s="126"/>
      <c r="B491" s="257"/>
      <c r="C491" s="95"/>
      <c r="D491" s="95"/>
      <c r="E491" s="95"/>
      <c r="F491" s="95"/>
      <c r="G491" s="258"/>
    </row>
    <row r="492" spans="1:7" ht="15.85">
      <c r="A492" s="126"/>
      <c r="B492" s="257"/>
      <c r="C492" s="95"/>
      <c r="D492" s="95"/>
      <c r="E492" s="95"/>
      <c r="F492" s="95"/>
      <c r="G492" s="258"/>
    </row>
    <row r="493" spans="1:7" ht="15.85">
      <c r="A493" s="126"/>
      <c r="B493" s="257"/>
      <c r="C493" s="95"/>
      <c r="D493" s="95"/>
      <c r="E493" s="95"/>
      <c r="F493" s="95"/>
      <c r="G493" s="258"/>
    </row>
    <row r="494" spans="1:7" ht="15.85">
      <c r="A494" s="126"/>
      <c r="B494" s="257"/>
      <c r="C494" s="95"/>
      <c r="D494" s="95"/>
      <c r="E494" s="95"/>
      <c r="F494" s="95"/>
      <c r="G494" s="258"/>
    </row>
    <row r="495" spans="1:7" ht="15.85">
      <c r="A495" s="126"/>
      <c r="B495" s="257"/>
      <c r="C495" s="95"/>
      <c r="D495" s="95"/>
      <c r="E495" s="95"/>
      <c r="F495" s="95"/>
      <c r="G495" s="258"/>
    </row>
    <row r="496" spans="1:7" ht="15.85">
      <c r="A496" s="126"/>
      <c r="B496" s="257"/>
      <c r="C496" s="95"/>
      <c r="D496" s="95"/>
      <c r="E496" s="95"/>
      <c r="F496" s="95"/>
      <c r="G496" s="258"/>
    </row>
    <row r="497" spans="1:7" ht="15.85">
      <c r="A497" s="126"/>
      <c r="B497" s="257"/>
      <c r="C497" s="95"/>
      <c r="D497" s="95"/>
      <c r="E497" s="95"/>
      <c r="F497" s="95"/>
      <c r="G497" s="258"/>
    </row>
    <row r="498" spans="1:7" ht="15.85">
      <c r="A498" s="126"/>
      <c r="B498" s="257"/>
      <c r="C498" s="95"/>
      <c r="D498" s="95"/>
      <c r="E498" s="95"/>
      <c r="F498" s="95"/>
      <c r="G498" s="258"/>
    </row>
    <row r="499" spans="1:7" ht="15.85">
      <c r="A499" s="126"/>
      <c r="B499" s="257"/>
      <c r="C499" s="95"/>
      <c r="D499" s="95"/>
      <c r="E499" s="95"/>
      <c r="F499" s="95"/>
      <c r="G499" s="258"/>
    </row>
    <row r="500" spans="1:7" ht="15.85">
      <c r="A500" s="126"/>
      <c r="B500" s="257"/>
      <c r="C500" s="95"/>
      <c r="D500" s="95"/>
      <c r="E500" s="95"/>
      <c r="F500" s="95"/>
      <c r="G500" s="258"/>
    </row>
    <row r="501" spans="1:7" ht="15.85">
      <c r="A501" s="126"/>
      <c r="B501" s="257"/>
      <c r="C501" s="95"/>
      <c r="D501" s="95"/>
      <c r="E501" s="95"/>
      <c r="F501" s="95"/>
      <c r="G501" s="258"/>
    </row>
    <row r="502" spans="1:7" ht="15.85">
      <c r="A502" s="126"/>
      <c r="B502" s="257"/>
      <c r="C502" s="95"/>
      <c r="D502" s="95"/>
      <c r="E502" s="95"/>
      <c r="F502" s="95"/>
      <c r="G502" s="258"/>
    </row>
    <row r="503" spans="1:7" ht="15.85">
      <c r="A503" s="126"/>
      <c r="B503" s="257"/>
      <c r="C503" s="95"/>
      <c r="D503" s="95"/>
      <c r="E503" s="95"/>
      <c r="F503" s="95"/>
      <c r="G503" s="258"/>
    </row>
    <row r="504" spans="1:7" ht="15.85">
      <c r="A504" s="126"/>
      <c r="B504" s="257"/>
      <c r="C504" s="95"/>
      <c r="D504" s="95"/>
      <c r="E504" s="95"/>
      <c r="F504" s="95"/>
      <c r="G504" s="258"/>
    </row>
    <row r="505" spans="1:7" ht="15.85">
      <c r="A505" s="126"/>
      <c r="B505" s="257"/>
      <c r="C505" s="95"/>
      <c r="D505" s="95"/>
      <c r="E505" s="95"/>
      <c r="F505" s="95"/>
      <c r="G505" s="258"/>
    </row>
    <row r="506" spans="1:7" ht="15.85">
      <c r="A506" s="126"/>
      <c r="B506" s="257"/>
      <c r="C506" s="95"/>
      <c r="D506" s="95"/>
      <c r="E506" s="95"/>
      <c r="F506" s="95"/>
      <c r="G506" s="258"/>
    </row>
    <row r="507" spans="1:7" ht="15.85">
      <c r="A507" s="126"/>
      <c r="B507" s="257"/>
      <c r="C507" s="95"/>
      <c r="D507" s="95"/>
      <c r="E507" s="95"/>
      <c r="F507" s="95"/>
      <c r="G507" s="258"/>
    </row>
    <row r="508" spans="1:7" ht="15.85">
      <c r="A508" s="126"/>
      <c r="B508" s="257"/>
      <c r="C508" s="95"/>
      <c r="D508" s="95"/>
      <c r="E508" s="95"/>
      <c r="F508" s="95"/>
      <c r="G508" s="258"/>
    </row>
    <row r="509" spans="1:7" ht="15.85">
      <c r="A509" s="126"/>
      <c r="B509" s="257"/>
      <c r="C509" s="95"/>
      <c r="D509" s="95"/>
      <c r="E509" s="95"/>
      <c r="F509" s="95"/>
      <c r="G509" s="258"/>
    </row>
    <row r="510" spans="1:7" ht="15.85">
      <c r="A510" s="126"/>
      <c r="B510" s="257"/>
      <c r="C510" s="95"/>
      <c r="D510" s="95"/>
      <c r="E510" s="95"/>
      <c r="F510" s="95"/>
      <c r="G510" s="258"/>
    </row>
    <row r="511" spans="1:7" ht="15.85">
      <c r="A511" s="126"/>
      <c r="B511" s="257"/>
      <c r="C511" s="95"/>
      <c r="D511" s="95"/>
      <c r="E511" s="95"/>
      <c r="F511" s="95"/>
      <c r="G511" s="258"/>
    </row>
    <row r="512" spans="1:7" ht="15.85">
      <c r="A512" s="126"/>
      <c r="B512" s="257"/>
      <c r="C512" s="95"/>
      <c r="D512" s="95"/>
      <c r="E512" s="95"/>
      <c r="F512" s="95"/>
      <c r="G512" s="258"/>
    </row>
    <row r="513" spans="1:7" ht="15.85">
      <c r="A513" s="126"/>
      <c r="B513" s="257"/>
      <c r="C513" s="95"/>
      <c r="D513" s="95"/>
      <c r="E513" s="95"/>
      <c r="F513" s="95"/>
      <c r="G513" s="258"/>
    </row>
    <row r="514" spans="1:7" ht="15.85">
      <c r="A514" s="126"/>
      <c r="B514" s="257"/>
      <c r="C514" s="95"/>
      <c r="D514" s="95"/>
      <c r="E514" s="95"/>
      <c r="F514" s="95"/>
      <c r="G514" s="258"/>
    </row>
    <row r="515" spans="1:7" ht="15.85">
      <c r="A515" s="126"/>
      <c r="B515" s="257"/>
      <c r="C515" s="95"/>
      <c r="D515" s="95"/>
      <c r="E515" s="95"/>
      <c r="F515" s="95"/>
      <c r="G515" s="258"/>
    </row>
    <row r="516" spans="1:7" ht="15.85">
      <c r="A516" s="126"/>
      <c r="B516" s="257"/>
      <c r="C516" s="95"/>
      <c r="D516" s="95"/>
      <c r="E516" s="95"/>
      <c r="F516" s="95"/>
      <c r="G516" s="258"/>
    </row>
    <row r="517" spans="1:7" ht="15.85">
      <c r="A517" s="126"/>
      <c r="B517" s="257"/>
      <c r="C517" s="95"/>
      <c r="D517" s="95"/>
      <c r="E517" s="95"/>
      <c r="F517" s="95"/>
      <c r="G517" s="258"/>
    </row>
    <row r="518" spans="1:7" ht="15.85">
      <c r="A518" s="126"/>
      <c r="B518" s="257"/>
      <c r="C518" s="95"/>
      <c r="D518" s="95"/>
      <c r="E518" s="95"/>
      <c r="F518" s="95"/>
      <c r="G518" s="258"/>
    </row>
    <row r="519" spans="1:7" ht="15.85">
      <c r="A519" s="126"/>
      <c r="B519" s="257"/>
      <c r="C519" s="95"/>
      <c r="D519" s="95"/>
      <c r="E519" s="95"/>
      <c r="F519" s="95"/>
      <c r="G519" s="258"/>
    </row>
    <row r="520" spans="1:7" ht="15.85">
      <c r="A520" s="126"/>
      <c r="B520" s="257"/>
      <c r="C520" s="95"/>
      <c r="D520" s="95"/>
      <c r="E520" s="95"/>
      <c r="F520" s="95"/>
      <c r="G520" s="258"/>
    </row>
    <row r="521" spans="1:7" ht="15.85">
      <c r="A521" s="126"/>
      <c r="B521" s="257"/>
      <c r="C521" s="95"/>
      <c r="D521" s="95"/>
      <c r="E521" s="95"/>
      <c r="F521" s="95"/>
      <c r="G521" s="258"/>
    </row>
    <row r="522" spans="1:7" ht="15.85">
      <c r="A522" s="126"/>
      <c r="B522" s="257"/>
      <c r="C522" s="95"/>
      <c r="D522" s="95"/>
      <c r="E522" s="95"/>
      <c r="F522" s="95"/>
      <c r="G522" s="258"/>
    </row>
    <row r="523" spans="1:7" ht="15.85">
      <c r="A523" s="126"/>
      <c r="B523" s="257"/>
      <c r="C523" s="95"/>
      <c r="D523" s="95"/>
      <c r="E523" s="95"/>
      <c r="F523" s="95"/>
      <c r="G523" s="258"/>
    </row>
    <row r="524" spans="1:7" ht="15.85">
      <c r="A524" s="126"/>
      <c r="B524" s="257"/>
      <c r="C524" s="95"/>
      <c r="D524" s="95"/>
      <c r="E524" s="95"/>
      <c r="F524" s="95"/>
      <c r="G524" s="258"/>
    </row>
    <row r="525" spans="1:7" ht="15.85">
      <c r="A525" s="126"/>
      <c r="B525" s="257"/>
      <c r="C525" s="95"/>
      <c r="D525" s="95"/>
      <c r="E525" s="95"/>
      <c r="F525" s="95"/>
      <c r="G525" s="258"/>
    </row>
    <row r="526" spans="1:7" ht="15.85">
      <c r="A526" s="126"/>
      <c r="B526" s="257"/>
      <c r="C526" s="95"/>
      <c r="D526" s="95"/>
      <c r="E526" s="95"/>
      <c r="F526" s="95"/>
      <c r="G526" s="258"/>
    </row>
    <row r="527" spans="1:7" ht="15.85">
      <c r="A527" s="126"/>
      <c r="B527" s="257"/>
      <c r="C527" s="95"/>
      <c r="D527" s="95"/>
      <c r="E527" s="95"/>
      <c r="F527" s="95"/>
      <c r="G527" s="258"/>
    </row>
    <row r="528" spans="1:7" ht="15.85">
      <c r="A528" s="126"/>
      <c r="B528" s="257"/>
      <c r="C528" s="95"/>
      <c r="D528" s="95"/>
      <c r="E528" s="95"/>
      <c r="F528" s="95"/>
      <c r="G528" s="258"/>
    </row>
    <row r="529" spans="1:7" ht="15.85">
      <c r="A529" s="126"/>
      <c r="B529" s="257"/>
      <c r="C529" s="95"/>
      <c r="D529" s="95"/>
      <c r="E529" s="95"/>
      <c r="F529" s="95"/>
      <c r="G529" s="258"/>
    </row>
    <row r="530" spans="1:7" ht="15.85">
      <c r="A530" s="126"/>
      <c r="B530" s="257"/>
      <c r="C530" s="95"/>
      <c r="D530" s="95"/>
      <c r="E530" s="95"/>
      <c r="F530" s="95"/>
      <c r="G530" s="258"/>
    </row>
    <row r="531" spans="1:7" ht="15.85">
      <c r="A531" s="126"/>
      <c r="B531" s="257"/>
      <c r="C531" s="95"/>
      <c r="D531" s="95"/>
      <c r="E531" s="95"/>
      <c r="F531" s="95"/>
      <c r="G531" s="258"/>
    </row>
    <row r="532" spans="1:7" ht="15.85">
      <c r="A532" s="126"/>
      <c r="B532" s="257"/>
      <c r="C532" s="95"/>
      <c r="D532" s="95"/>
      <c r="E532" s="95"/>
      <c r="F532" s="95"/>
      <c r="G532" s="258"/>
    </row>
    <row r="533" spans="1:7" ht="15.85">
      <c r="A533" s="126"/>
      <c r="B533" s="257"/>
      <c r="C533" s="95"/>
      <c r="D533" s="95"/>
      <c r="E533" s="95"/>
      <c r="F533" s="95"/>
      <c r="G533" s="258"/>
    </row>
    <row r="534" spans="1:7" ht="15.85">
      <c r="A534" s="126"/>
      <c r="B534" s="257"/>
      <c r="C534" s="95"/>
      <c r="D534" s="95"/>
      <c r="E534" s="95"/>
      <c r="F534" s="95"/>
      <c r="G534" s="258"/>
    </row>
    <row r="535" spans="1:7" ht="15.85">
      <c r="A535" s="126"/>
      <c r="B535" s="257"/>
      <c r="C535" s="95"/>
      <c r="D535" s="95"/>
      <c r="E535" s="95"/>
      <c r="F535" s="95"/>
      <c r="G535" s="258"/>
    </row>
    <row r="536" spans="1:7" ht="15.85">
      <c r="A536" s="126"/>
      <c r="B536" s="257"/>
      <c r="C536" s="95"/>
      <c r="D536" s="95"/>
      <c r="E536" s="95"/>
      <c r="F536" s="95"/>
      <c r="G536" s="258"/>
    </row>
    <row r="537" spans="1:7" ht="15.85">
      <c r="A537" s="126"/>
      <c r="B537" s="257"/>
      <c r="C537" s="95"/>
      <c r="D537" s="95"/>
      <c r="E537" s="95"/>
      <c r="F537" s="95"/>
      <c r="G537" s="258"/>
    </row>
    <row r="538" spans="1:7" ht="15.85">
      <c r="A538" s="126"/>
      <c r="B538" s="257"/>
      <c r="C538" s="95"/>
      <c r="D538" s="95"/>
      <c r="E538" s="95"/>
      <c r="F538" s="95"/>
      <c r="G538" s="258"/>
    </row>
    <row r="539" spans="1:7" ht="15.85">
      <c r="A539" s="126"/>
      <c r="B539" s="257"/>
      <c r="C539" s="95"/>
      <c r="D539" s="95"/>
      <c r="E539" s="95"/>
      <c r="F539" s="95"/>
      <c r="G539" s="258"/>
    </row>
    <row r="540" spans="1:7" ht="15.85">
      <c r="A540" s="126"/>
      <c r="B540" s="257"/>
      <c r="C540" s="95"/>
      <c r="D540" s="95"/>
      <c r="E540" s="95"/>
      <c r="F540" s="95"/>
      <c r="G540" s="258"/>
    </row>
    <row r="541" spans="1:7" ht="15.85">
      <c r="A541" s="126"/>
      <c r="B541" s="257"/>
      <c r="C541" s="95"/>
      <c r="D541" s="95"/>
      <c r="E541" s="95"/>
      <c r="F541" s="95"/>
      <c r="G541" s="258"/>
    </row>
    <row r="542" spans="1:7" ht="15.85">
      <c r="A542" s="126"/>
      <c r="B542" s="257"/>
      <c r="C542" s="95"/>
      <c r="D542" s="95"/>
      <c r="E542" s="95"/>
      <c r="F542" s="95"/>
      <c r="G542" s="258"/>
    </row>
    <row r="543" spans="1:7" ht="15.85">
      <c r="A543" s="126"/>
      <c r="B543" s="257"/>
      <c r="C543" s="95"/>
      <c r="D543" s="95"/>
      <c r="E543" s="95"/>
      <c r="F543" s="95"/>
      <c r="G543" s="258"/>
    </row>
    <row r="544" spans="1:7" ht="15.85">
      <c r="A544" s="126"/>
      <c r="B544" s="257"/>
      <c r="C544" s="95"/>
      <c r="D544" s="95"/>
      <c r="E544" s="95"/>
      <c r="F544" s="95"/>
      <c r="G544" s="258"/>
    </row>
    <row r="545" spans="1:7" ht="15.85">
      <c r="A545" s="126"/>
      <c r="B545" s="257"/>
      <c r="C545" s="95"/>
      <c r="D545" s="95"/>
      <c r="E545" s="95"/>
      <c r="F545" s="95"/>
      <c r="G545" s="258"/>
    </row>
    <row r="546" spans="1:7" ht="15.85">
      <c r="A546" s="126"/>
      <c r="B546" s="257"/>
      <c r="C546" s="95"/>
      <c r="D546" s="95"/>
      <c r="E546" s="95"/>
      <c r="F546" s="95"/>
      <c r="G546" s="258"/>
    </row>
    <row r="547" spans="1:7" ht="15.85">
      <c r="A547" s="126"/>
      <c r="B547" s="257"/>
      <c r="C547" s="95"/>
      <c r="D547" s="95"/>
      <c r="E547" s="95"/>
      <c r="F547" s="95"/>
      <c r="G547" s="258"/>
    </row>
    <row r="548" spans="1:7" ht="15.85">
      <c r="A548" s="126"/>
      <c r="B548" s="257"/>
      <c r="C548" s="95"/>
      <c r="D548" s="95"/>
      <c r="E548" s="95"/>
      <c r="F548" s="95"/>
      <c r="G548" s="258"/>
    </row>
    <row r="549" spans="1:7" ht="15.85">
      <c r="A549" s="126"/>
      <c r="B549" s="257"/>
      <c r="C549" s="95"/>
      <c r="D549" s="95"/>
      <c r="E549" s="95"/>
      <c r="F549" s="95"/>
      <c r="G549" s="258"/>
    </row>
    <row r="550" spans="1:7" ht="15.85">
      <c r="A550" s="126"/>
      <c r="B550" s="257"/>
      <c r="C550" s="95"/>
      <c r="D550" s="95"/>
      <c r="E550" s="95"/>
      <c r="F550" s="95"/>
      <c r="G550" s="258"/>
    </row>
    <row r="551" spans="1:7" ht="15.85">
      <c r="A551" s="126"/>
      <c r="B551" s="257"/>
      <c r="C551" s="95"/>
      <c r="D551" s="95"/>
      <c r="E551" s="95"/>
      <c r="F551" s="95"/>
      <c r="G551" s="258"/>
    </row>
    <row r="552" spans="1:7" ht="15.85">
      <c r="A552" s="126"/>
      <c r="B552" s="257"/>
      <c r="C552" s="95"/>
      <c r="D552" s="95"/>
      <c r="E552" s="95"/>
      <c r="F552" s="95"/>
      <c r="G552" s="258"/>
    </row>
    <row r="553" spans="1:7" ht="15.85">
      <c r="A553" s="126"/>
      <c r="B553" s="257"/>
      <c r="C553" s="95"/>
      <c r="D553" s="95"/>
      <c r="E553" s="95"/>
      <c r="F553" s="95"/>
      <c r="G553" s="258"/>
    </row>
    <row r="554" spans="1:7" ht="15.85">
      <c r="A554" s="126"/>
      <c r="B554" s="257"/>
      <c r="C554" s="95"/>
      <c r="D554" s="95"/>
      <c r="E554" s="95"/>
      <c r="F554" s="95"/>
      <c r="G554" s="258"/>
    </row>
    <row r="555" spans="1:7" ht="15.85">
      <c r="A555" s="126"/>
      <c r="B555" s="257"/>
      <c r="C555" s="95"/>
      <c r="D555" s="95"/>
      <c r="E555" s="95"/>
      <c r="F555" s="95"/>
      <c r="G555" s="258"/>
    </row>
    <row r="556" spans="1:7" ht="15.85">
      <c r="A556" s="126"/>
      <c r="B556" s="257"/>
      <c r="C556" s="95"/>
      <c r="D556" s="95"/>
      <c r="E556" s="95"/>
      <c r="F556" s="95"/>
      <c r="G556" s="258"/>
    </row>
    <row r="557" spans="1:7" ht="15.85">
      <c r="A557" s="126"/>
      <c r="B557" s="257"/>
      <c r="C557" s="95"/>
      <c r="D557" s="95"/>
      <c r="E557" s="95"/>
      <c r="F557" s="95"/>
      <c r="G557" s="258"/>
    </row>
    <row r="558" spans="1:7" ht="15.85">
      <c r="A558" s="126"/>
      <c r="B558" s="257"/>
      <c r="C558" s="95"/>
      <c r="D558" s="95"/>
      <c r="E558" s="95"/>
      <c r="F558" s="95"/>
      <c r="G558" s="258"/>
    </row>
    <row r="559" spans="1:7" ht="15.85">
      <c r="A559" s="126"/>
      <c r="B559" s="257"/>
      <c r="C559" s="95"/>
      <c r="D559" s="95"/>
      <c r="E559" s="95"/>
      <c r="F559" s="95"/>
      <c r="G559" s="258"/>
    </row>
    <row r="560" spans="1:7" ht="15.85">
      <c r="A560" s="126"/>
      <c r="B560" s="257"/>
      <c r="C560" s="95"/>
      <c r="D560" s="95"/>
      <c r="E560" s="95"/>
      <c r="F560" s="95"/>
      <c r="G560" s="258"/>
    </row>
    <row r="561" spans="1:7" ht="15.85">
      <c r="A561" s="126"/>
      <c r="B561" s="257"/>
      <c r="C561" s="95"/>
      <c r="D561" s="95"/>
      <c r="E561" s="95"/>
      <c r="F561" s="95"/>
      <c r="G561" s="258"/>
    </row>
    <row r="562" spans="1:7" ht="15.85">
      <c r="A562" s="126"/>
      <c r="B562" s="257"/>
      <c r="C562" s="95"/>
      <c r="D562" s="95"/>
      <c r="E562" s="95"/>
      <c r="F562" s="95"/>
      <c r="G562" s="258"/>
    </row>
    <row r="563" spans="1:7" ht="15.85">
      <c r="A563" s="126"/>
      <c r="B563" s="257"/>
      <c r="C563" s="95"/>
      <c r="D563" s="95"/>
      <c r="E563" s="95"/>
      <c r="F563" s="95"/>
      <c r="G563" s="258"/>
    </row>
    <row r="564" spans="1:7" ht="15.85">
      <c r="A564" s="126"/>
      <c r="B564" s="257"/>
      <c r="C564" s="95"/>
      <c r="D564" s="95"/>
      <c r="E564" s="95"/>
      <c r="F564" s="95"/>
      <c r="G564" s="258"/>
    </row>
    <row r="565" spans="1:7" ht="15.85">
      <c r="A565" s="126"/>
      <c r="B565" s="257"/>
      <c r="C565" s="95"/>
      <c r="D565" s="95"/>
      <c r="E565" s="95"/>
      <c r="F565" s="95"/>
      <c r="G565" s="258"/>
    </row>
    <row r="566" spans="1:7" ht="15.85">
      <c r="A566" s="126"/>
      <c r="B566" s="257"/>
      <c r="C566" s="95"/>
      <c r="D566" s="95"/>
      <c r="E566" s="95"/>
      <c r="F566" s="95"/>
      <c r="G566" s="258"/>
    </row>
    <row r="567" spans="1:7" ht="15.85">
      <c r="A567" s="126"/>
      <c r="B567" s="257"/>
      <c r="C567" s="95"/>
      <c r="D567" s="95"/>
      <c r="E567" s="95"/>
      <c r="F567" s="95"/>
      <c r="G567" s="258"/>
    </row>
    <row r="568" spans="1:7" ht="15.85">
      <c r="A568" s="126"/>
      <c r="B568" s="257"/>
      <c r="C568" s="95"/>
      <c r="D568" s="95"/>
      <c r="E568" s="95"/>
      <c r="F568" s="95"/>
      <c r="G568" s="258"/>
    </row>
    <row r="569" spans="1:7" ht="15.85">
      <c r="A569" s="126"/>
      <c r="B569" s="257"/>
      <c r="C569" s="95"/>
      <c r="D569" s="95"/>
      <c r="E569" s="95"/>
      <c r="F569" s="95"/>
      <c r="G569" s="258"/>
    </row>
    <row r="570" spans="1:7" ht="15.85">
      <c r="A570" s="126"/>
      <c r="B570" s="257"/>
      <c r="C570" s="95"/>
      <c r="D570" s="95"/>
      <c r="E570" s="95"/>
      <c r="F570" s="95"/>
      <c r="G570" s="258"/>
    </row>
    <row r="571" spans="1:7" ht="15.85">
      <c r="A571" s="126"/>
      <c r="B571" s="257"/>
      <c r="C571" s="95"/>
      <c r="D571" s="95"/>
      <c r="E571" s="95"/>
      <c r="F571" s="95"/>
      <c r="G571" s="258"/>
    </row>
    <row r="572" spans="1:7" ht="15.85">
      <c r="A572" s="126"/>
      <c r="B572" s="257"/>
      <c r="C572" s="95"/>
      <c r="D572" s="95"/>
      <c r="E572" s="95"/>
      <c r="F572" s="95"/>
      <c r="G572" s="258"/>
    </row>
    <row r="573" spans="1:7" ht="15.85">
      <c r="A573" s="126"/>
      <c r="B573" s="257"/>
      <c r="C573" s="95"/>
      <c r="D573" s="95"/>
      <c r="E573" s="95"/>
      <c r="F573" s="95"/>
      <c r="G573" s="258"/>
    </row>
    <row r="574" spans="1:7" ht="15.85">
      <c r="A574" s="126"/>
      <c r="B574" s="257"/>
      <c r="C574" s="95"/>
      <c r="D574" s="95"/>
      <c r="E574" s="95"/>
      <c r="F574" s="95"/>
      <c r="G574" s="258"/>
    </row>
    <row r="575" spans="1:7" ht="15.85">
      <c r="A575" s="126"/>
      <c r="B575" s="257"/>
      <c r="C575" s="95"/>
      <c r="D575" s="95"/>
      <c r="E575" s="95"/>
      <c r="F575" s="95"/>
      <c r="G575" s="258"/>
    </row>
    <row r="576" spans="1:7" ht="15.85">
      <c r="A576" s="126"/>
      <c r="B576" s="257"/>
      <c r="C576" s="95"/>
      <c r="D576" s="95"/>
      <c r="E576" s="95"/>
      <c r="F576" s="95"/>
      <c r="G576" s="258"/>
    </row>
    <row r="577" spans="1:7" ht="15.85">
      <c r="A577" s="126"/>
      <c r="B577" s="257"/>
      <c r="C577" s="95"/>
      <c r="D577" s="95"/>
      <c r="E577" s="95"/>
      <c r="F577" s="95"/>
      <c r="G577" s="258"/>
    </row>
    <row r="578" spans="1:7" ht="15.85">
      <c r="A578" s="126"/>
      <c r="B578" s="257"/>
      <c r="C578" s="95"/>
      <c r="D578" s="95"/>
      <c r="E578" s="95"/>
      <c r="F578" s="95"/>
      <c r="G578" s="258"/>
    </row>
    <row r="579" spans="1:7" ht="15.85">
      <c r="A579" s="126"/>
      <c r="B579" s="257"/>
      <c r="C579" s="95"/>
      <c r="D579" s="95"/>
      <c r="E579" s="95"/>
      <c r="F579" s="95"/>
      <c r="G579" s="258"/>
    </row>
    <row r="580" spans="1:7" ht="15.85">
      <c r="A580" s="126"/>
      <c r="B580" s="257"/>
      <c r="C580" s="95"/>
      <c r="D580" s="95"/>
      <c r="E580" s="95"/>
      <c r="F580" s="95"/>
      <c r="G580" s="258"/>
    </row>
    <row r="581" spans="1:7" ht="15.85">
      <c r="A581" s="126"/>
      <c r="B581" s="257"/>
      <c r="C581" s="95"/>
      <c r="D581" s="95"/>
      <c r="E581" s="95"/>
      <c r="F581" s="95"/>
      <c r="G581" s="258"/>
    </row>
    <row r="582" spans="1:7" ht="15.85">
      <c r="A582" s="126"/>
      <c r="B582" s="257"/>
      <c r="C582" s="95"/>
      <c r="D582" s="95"/>
      <c r="E582" s="95"/>
      <c r="F582" s="95"/>
      <c r="G582" s="258"/>
    </row>
    <row r="583" spans="1:7" ht="15.85">
      <c r="A583" s="126"/>
      <c r="B583" s="257"/>
      <c r="C583" s="95"/>
      <c r="D583" s="95"/>
      <c r="E583" s="95"/>
      <c r="F583" s="95"/>
      <c r="G583" s="258"/>
    </row>
    <row r="584" spans="1:7" ht="15.85">
      <c r="A584" s="126"/>
      <c r="B584" s="257"/>
      <c r="C584" s="95"/>
      <c r="D584" s="95"/>
      <c r="E584" s="95"/>
      <c r="F584" s="95"/>
      <c r="G584" s="258"/>
    </row>
    <row r="585" spans="1:7" ht="15.85">
      <c r="A585" s="126"/>
      <c r="B585" s="257"/>
      <c r="C585" s="95"/>
      <c r="D585" s="95"/>
      <c r="E585" s="95"/>
      <c r="F585" s="95"/>
      <c r="G585" s="258"/>
    </row>
    <row r="586" spans="1:7" ht="15.85">
      <c r="A586" s="126"/>
      <c r="B586" s="257"/>
      <c r="C586" s="95"/>
      <c r="D586" s="95"/>
      <c r="E586" s="95"/>
      <c r="F586" s="95"/>
      <c r="G586" s="258"/>
    </row>
    <row r="587" spans="1:7" ht="15.85">
      <c r="A587" s="126"/>
      <c r="B587" s="257"/>
      <c r="C587" s="95"/>
      <c r="D587" s="95"/>
      <c r="E587" s="95"/>
      <c r="F587" s="95"/>
      <c r="G587" s="258"/>
    </row>
    <row r="588" spans="1:7" ht="15.85">
      <c r="A588" s="126"/>
      <c r="B588" s="257"/>
      <c r="C588" s="95"/>
      <c r="D588" s="95"/>
      <c r="E588" s="95"/>
      <c r="F588" s="95"/>
      <c r="G588" s="258"/>
    </row>
    <row r="589" spans="1:7" ht="15.85">
      <c r="A589" s="126"/>
      <c r="B589" s="257"/>
      <c r="C589" s="95"/>
      <c r="D589" s="95"/>
      <c r="E589" s="95"/>
      <c r="F589" s="95"/>
      <c r="G589" s="258"/>
    </row>
    <row r="590" spans="1:7" ht="15.85">
      <c r="A590" s="126"/>
      <c r="B590" s="257"/>
      <c r="C590" s="95"/>
      <c r="D590" s="95"/>
      <c r="E590" s="95"/>
      <c r="F590" s="95"/>
      <c r="G590" s="258"/>
    </row>
    <row r="591" spans="1:7" ht="15.85">
      <c r="A591" s="126"/>
      <c r="B591" s="257"/>
      <c r="C591" s="95"/>
      <c r="D591" s="95"/>
      <c r="E591" s="95"/>
      <c r="F591" s="95"/>
      <c r="G591" s="258"/>
    </row>
    <row r="592" spans="1:7" ht="15.85">
      <c r="A592" s="126"/>
      <c r="B592" s="257"/>
      <c r="C592" s="95"/>
      <c r="D592" s="95"/>
      <c r="E592" s="95"/>
      <c r="F592" s="95"/>
      <c r="G592" s="258"/>
    </row>
    <row r="593" spans="1:7" ht="15.85">
      <c r="A593" s="126"/>
      <c r="B593" s="257"/>
      <c r="C593" s="95"/>
      <c r="D593" s="95"/>
      <c r="E593" s="95"/>
      <c r="F593" s="95"/>
      <c r="G593" s="258"/>
    </row>
    <row r="594" spans="1:7" ht="15.85">
      <c r="A594" s="126"/>
      <c r="B594" s="257"/>
      <c r="C594" s="95"/>
      <c r="D594" s="95"/>
      <c r="E594" s="95"/>
      <c r="F594" s="95"/>
      <c r="G594" s="258"/>
    </row>
    <row r="595" spans="1:7" ht="15.85">
      <c r="A595" s="126"/>
      <c r="B595" s="257"/>
      <c r="C595" s="95"/>
      <c r="D595" s="95"/>
      <c r="E595" s="95"/>
      <c r="F595" s="95"/>
      <c r="G595" s="258"/>
    </row>
    <row r="596" spans="1:7" ht="15.85">
      <c r="A596" s="126"/>
      <c r="B596" s="257"/>
      <c r="C596" s="95"/>
      <c r="D596" s="95"/>
      <c r="E596" s="95"/>
      <c r="F596" s="95"/>
      <c r="G596" s="258"/>
    </row>
    <row r="597" spans="1:7" ht="15.85">
      <c r="A597" s="126"/>
      <c r="B597" s="257"/>
      <c r="C597" s="95"/>
      <c r="D597" s="95"/>
      <c r="E597" s="95"/>
      <c r="F597" s="95"/>
      <c r="G597" s="258"/>
    </row>
    <row r="598" spans="1:7" ht="15.85">
      <c r="A598" s="126"/>
      <c r="B598" s="257"/>
      <c r="C598" s="95"/>
      <c r="D598" s="95"/>
      <c r="E598" s="95"/>
      <c r="F598" s="95"/>
      <c r="G598" s="258"/>
    </row>
    <row r="599" spans="1:7" ht="15.85">
      <c r="A599" s="126"/>
      <c r="B599" s="257"/>
      <c r="C599" s="95"/>
      <c r="D599" s="95"/>
      <c r="E599" s="95"/>
      <c r="F599" s="95"/>
      <c r="G599" s="258"/>
    </row>
    <row r="600" spans="1:7" ht="15.85">
      <c r="A600" s="126"/>
      <c r="B600" s="257"/>
      <c r="C600" s="95"/>
      <c r="D600" s="95"/>
      <c r="E600" s="95"/>
      <c r="F600" s="95"/>
      <c r="G600" s="258"/>
    </row>
    <row r="601" spans="1:7" ht="15.85">
      <c r="A601" s="126"/>
      <c r="B601" s="257"/>
      <c r="C601" s="95"/>
      <c r="D601" s="95"/>
      <c r="E601" s="95"/>
      <c r="F601" s="95"/>
      <c r="G601" s="258"/>
    </row>
    <row r="602" spans="1:7" ht="15.85">
      <c r="A602" s="126"/>
      <c r="B602" s="257"/>
      <c r="C602" s="95"/>
      <c r="D602" s="95"/>
      <c r="E602" s="95"/>
      <c r="F602" s="95"/>
      <c r="G602" s="258"/>
    </row>
    <row r="603" spans="1:7" ht="15.85">
      <c r="A603" s="126"/>
      <c r="B603" s="257"/>
      <c r="C603" s="95"/>
      <c r="D603" s="95"/>
      <c r="E603" s="95"/>
      <c r="F603" s="95"/>
      <c r="G603" s="258"/>
    </row>
    <row r="604" spans="1:7" ht="15.85">
      <c r="A604" s="126"/>
      <c r="B604" s="257"/>
      <c r="C604" s="95"/>
      <c r="D604" s="95"/>
      <c r="E604" s="95"/>
      <c r="F604" s="95"/>
      <c r="G604" s="258"/>
    </row>
    <row r="605" spans="1:7" ht="15.85">
      <c r="A605" s="126"/>
      <c r="B605" s="257"/>
      <c r="C605" s="95"/>
      <c r="D605" s="95"/>
      <c r="E605" s="95"/>
      <c r="F605" s="95"/>
      <c r="G605" s="258"/>
    </row>
    <row r="606" spans="1:7" ht="15.85">
      <c r="A606" s="126"/>
      <c r="B606" s="257"/>
      <c r="C606" s="95"/>
      <c r="D606" s="95"/>
      <c r="E606" s="95"/>
      <c r="F606" s="95"/>
      <c r="G606" s="258"/>
    </row>
    <row r="607" spans="1:7" ht="15.85">
      <c r="A607" s="126"/>
      <c r="B607" s="257"/>
      <c r="C607" s="95"/>
      <c r="D607" s="95"/>
      <c r="E607" s="95"/>
      <c r="F607" s="95"/>
      <c r="G607" s="258"/>
    </row>
    <row r="608" spans="1:7" ht="15.85">
      <c r="A608" s="126"/>
      <c r="B608" s="257"/>
      <c r="C608" s="95"/>
      <c r="D608" s="95"/>
      <c r="E608" s="95"/>
      <c r="F608" s="95"/>
      <c r="G608" s="258"/>
    </row>
    <row r="609" spans="1:7" ht="15.85">
      <c r="A609" s="126"/>
      <c r="B609" s="257"/>
      <c r="C609" s="95"/>
      <c r="D609" s="95"/>
      <c r="E609" s="95"/>
      <c r="F609" s="95"/>
      <c r="G609" s="258"/>
    </row>
    <row r="610" spans="1:7" ht="15.85">
      <c r="A610" s="126"/>
      <c r="B610" s="257"/>
      <c r="C610" s="95"/>
      <c r="D610" s="95"/>
      <c r="E610" s="95"/>
      <c r="F610" s="95"/>
      <c r="G610" s="258"/>
    </row>
    <row r="611" spans="1:7" ht="15.85">
      <c r="A611" s="126"/>
      <c r="B611" s="257"/>
      <c r="C611" s="95"/>
      <c r="D611" s="95"/>
      <c r="E611" s="95"/>
      <c r="F611" s="95"/>
      <c r="G611" s="258"/>
    </row>
    <row r="612" spans="1:7" ht="15.85">
      <c r="A612" s="126"/>
      <c r="B612" s="257"/>
      <c r="C612" s="95"/>
      <c r="D612" s="95"/>
      <c r="E612" s="95"/>
      <c r="F612" s="95"/>
      <c r="G612" s="258"/>
    </row>
    <row r="613" spans="1:7" ht="15.85">
      <c r="A613" s="126"/>
      <c r="B613" s="257"/>
      <c r="C613" s="95"/>
      <c r="D613" s="95"/>
      <c r="E613" s="95"/>
      <c r="F613" s="95"/>
      <c r="G613" s="258"/>
    </row>
    <row r="614" spans="1:7" ht="15.85">
      <c r="A614" s="126"/>
      <c r="B614" s="257"/>
      <c r="C614" s="95"/>
      <c r="D614" s="95"/>
      <c r="E614" s="95"/>
      <c r="F614" s="95"/>
      <c r="G614" s="258"/>
    </row>
    <row r="615" spans="1:7" ht="15.85">
      <c r="A615" s="126"/>
      <c r="B615" s="257"/>
      <c r="C615" s="95"/>
      <c r="D615" s="95"/>
      <c r="E615" s="95"/>
      <c r="F615" s="95"/>
      <c r="G615" s="258"/>
    </row>
    <row r="616" spans="1:7" ht="15.85">
      <c r="A616" s="126"/>
      <c r="B616" s="257"/>
      <c r="C616" s="95"/>
      <c r="D616" s="95"/>
      <c r="E616" s="95"/>
      <c r="F616" s="95"/>
      <c r="G616" s="258"/>
    </row>
    <row r="617" spans="1:7" ht="15.85">
      <c r="A617" s="126"/>
      <c r="B617" s="257"/>
      <c r="C617" s="95"/>
      <c r="D617" s="95"/>
      <c r="E617" s="95"/>
      <c r="F617" s="95"/>
      <c r="G617" s="258"/>
    </row>
    <row r="618" spans="1:7" ht="15.85">
      <c r="A618" s="126"/>
      <c r="B618" s="257"/>
      <c r="C618" s="95"/>
      <c r="D618" s="95"/>
      <c r="E618" s="95"/>
      <c r="F618" s="95"/>
      <c r="G618" s="258"/>
    </row>
    <row r="619" spans="1:7" ht="15.85">
      <c r="A619" s="126"/>
      <c r="B619" s="257"/>
      <c r="C619" s="95"/>
      <c r="D619" s="95"/>
      <c r="E619" s="95"/>
      <c r="F619" s="95"/>
      <c r="G619" s="258"/>
    </row>
    <row r="620" spans="1:7" ht="15.85">
      <c r="A620" s="126"/>
      <c r="B620" s="257"/>
      <c r="C620" s="95"/>
      <c r="D620" s="95"/>
      <c r="E620" s="95"/>
      <c r="F620" s="95"/>
      <c r="G620" s="258"/>
    </row>
    <row r="621" spans="1:7" ht="15.85">
      <c r="A621" s="126"/>
      <c r="B621" s="257"/>
      <c r="C621" s="95"/>
      <c r="D621" s="95"/>
      <c r="E621" s="95"/>
      <c r="F621" s="95"/>
      <c r="G621" s="258"/>
    </row>
    <row r="622" spans="1:7" ht="15.85">
      <c r="A622" s="126"/>
      <c r="B622" s="257"/>
      <c r="C622" s="95"/>
      <c r="D622" s="95"/>
      <c r="E622" s="95"/>
      <c r="F622" s="95"/>
      <c r="G622" s="258"/>
    </row>
    <row r="623" spans="1:7" ht="15.85">
      <c r="A623" s="126"/>
      <c r="B623" s="257"/>
      <c r="C623" s="95"/>
      <c r="D623" s="95"/>
      <c r="E623" s="95"/>
      <c r="F623" s="95"/>
      <c r="G623" s="258"/>
    </row>
    <row r="624" spans="1:7" ht="15.85">
      <c r="A624" s="126"/>
      <c r="B624" s="257"/>
      <c r="C624" s="95"/>
      <c r="D624" s="95"/>
      <c r="E624" s="95"/>
      <c r="F624" s="95"/>
      <c r="G624" s="258"/>
    </row>
    <row r="625" spans="1:7" ht="15.85">
      <c r="A625" s="126"/>
      <c r="B625" s="257"/>
      <c r="C625" s="95"/>
      <c r="D625" s="95"/>
      <c r="E625" s="95"/>
      <c r="F625" s="95"/>
      <c r="G625" s="258"/>
    </row>
    <row r="626" spans="1:7" ht="15.85">
      <c r="A626" s="126"/>
      <c r="B626" s="257"/>
      <c r="C626" s="95"/>
      <c r="D626" s="95"/>
      <c r="E626" s="95"/>
      <c r="F626" s="95"/>
      <c r="G626" s="258"/>
    </row>
    <row r="627" spans="1:7" ht="15.85">
      <c r="A627" s="126"/>
      <c r="B627" s="257"/>
      <c r="C627" s="95"/>
      <c r="D627" s="95"/>
      <c r="E627" s="95"/>
      <c r="F627" s="95"/>
      <c r="G627" s="258"/>
    </row>
    <row r="628" spans="1:7" ht="15.85">
      <c r="A628" s="126"/>
      <c r="B628" s="257"/>
      <c r="C628" s="95"/>
      <c r="D628" s="95"/>
      <c r="E628" s="95"/>
      <c r="F628" s="95"/>
      <c r="G628" s="258"/>
    </row>
    <row r="629" spans="1:7" ht="15.85">
      <c r="A629" s="126"/>
      <c r="B629" s="257"/>
      <c r="C629" s="95"/>
      <c r="D629" s="95"/>
      <c r="E629" s="95"/>
      <c r="F629" s="95"/>
      <c r="G629" s="258"/>
    </row>
    <row r="630" spans="1:7" ht="15.85">
      <c r="A630" s="126"/>
      <c r="B630" s="257"/>
      <c r="C630" s="95"/>
      <c r="D630" s="95"/>
      <c r="E630" s="95"/>
      <c r="F630" s="95"/>
      <c r="G630" s="258"/>
    </row>
    <row r="631" spans="1:7" ht="15.85">
      <c r="A631" s="126"/>
      <c r="B631" s="257"/>
      <c r="C631" s="95"/>
      <c r="D631" s="95"/>
      <c r="E631" s="95"/>
      <c r="F631" s="95"/>
      <c r="G631" s="258"/>
    </row>
    <row r="632" spans="1:7" ht="15.85">
      <c r="A632" s="126"/>
      <c r="B632" s="257"/>
      <c r="C632" s="95"/>
      <c r="D632" s="95"/>
      <c r="E632" s="95"/>
      <c r="F632" s="95"/>
      <c r="G632" s="258"/>
    </row>
    <row r="633" spans="1:7" ht="15.85">
      <c r="A633" s="126"/>
      <c r="B633" s="257"/>
      <c r="C633" s="95"/>
      <c r="D633" s="95"/>
      <c r="E633" s="95"/>
      <c r="F633" s="95"/>
      <c r="G633" s="258"/>
    </row>
    <row r="634" spans="1:7" ht="15.85">
      <c r="A634" s="126"/>
      <c r="B634" s="257"/>
      <c r="C634" s="95"/>
      <c r="D634" s="95"/>
      <c r="E634" s="95"/>
      <c r="F634" s="95"/>
      <c r="G634" s="258"/>
    </row>
    <row r="635" spans="1:7" ht="15.85">
      <c r="A635" s="126"/>
      <c r="B635" s="257"/>
      <c r="C635" s="95"/>
      <c r="D635" s="95"/>
      <c r="E635" s="95"/>
      <c r="F635" s="95"/>
      <c r="G635" s="258"/>
    </row>
    <row r="636" spans="1:7" ht="15.85">
      <c r="A636" s="126"/>
      <c r="B636" s="257"/>
      <c r="C636" s="95"/>
      <c r="D636" s="95"/>
      <c r="E636" s="95"/>
      <c r="F636" s="95"/>
      <c r="G636" s="258"/>
    </row>
    <row r="637" spans="1:7" ht="15.85">
      <c r="A637" s="126"/>
      <c r="B637" s="257"/>
      <c r="C637" s="95"/>
      <c r="D637" s="95"/>
      <c r="E637" s="95"/>
      <c r="F637" s="95"/>
      <c r="G637" s="258"/>
    </row>
    <row r="638" spans="1:7" ht="15.85">
      <c r="A638" s="126"/>
      <c r="B638" s="257"/>
      <c r="C638" s="95"/>
      <c r="D638" s="95"/>
      <c r="E638" s="95"/>
      <c r="F638" s="95"/>
      <c r="G638" s="258"/>
    </row>
    <row r="639" spans="1:7" ht="15.85">
      <c r="A639" s="126"/>
      <c r="B639" s="257"/>
      <c r="C639" s="95"/>
      <c r="D639" s="95"/>
      <c r="E639" s="95"/>
      <c r="F639" s="95"/>
      <c r="G639" s="258"/>
    </row>
    <row r="640" spans="1:7" ht="15.85">
      <c r="A640" s="126"/>
      <c r="B640" s="257"/>
      <c r="C640" s="95"/>
      <c r="D640" s="95"/>
      <c r="E640" s="95"/>
      <c r="F640" s="95"/>
      <c r="G640" s="258"/>
    </row>
    <row r="641" spans="1:7" ht="15.85">
      <c r="A641" s="126"/>
      <c r="B641" s="257"/>
      <c r="C641" s="95"/>
      <c r="D641" s="95"/>
      <c r="E641" s="95"/>
      <c r="F641" s="95"/>
      <c r="G641" s="258"/>
    </row>
    <row r="642" spans="1:7" ht="15.85">
      <c r="A642" s="126"/>
      <c r="B642" s="257"/>
      <c r="C642" s="95"/>
      <c r="D642" s="95"/>
      <c r="E642" s="95"/>
      <c r="F642" s="95"/>
      <c r="G642" s="258"/>
    </row>
    <row r="643" spans="1:7" ht="15.85">
      <c r="A643" s="126"/>
      <c r="B643" s="257"/>
      <c r="C643" s="95"/>
      <c r="D643" s="95"/>
      <c r="E643" s="95"/>
      <c r="F643" s="95"/>
      <c r="G643" s="258"/>
    </row>
    <row r="644" spans="1:7" ht="15.85">
      <c r="A644" s="126"/>
      <c r="B644" s="257"/>
      <c r="C644" s="95"/>
      <c r="D644" s="95"/>
      <c r="E644" s="95"/>
      <c r="F644" s="95"/>
      <c r="G644" s="258"/>
    </row>
    <row r="645" spans="1:7" ht="15.85">
      <c r="A645" s="126"/>
      <c r="B645" s="257"/>
      <c r="C645" s="95"/>
      <c r="D645" s="95"/>
      <c r="E645" s="95"/>
      <c r="F645" s="95"/>
      <c r="G645" s="258"/>
    </row>
    <row r="646" spans="1:7" ht="15.85">
      <c r="A646" s="126"/>
      <c r="B646" s="257"/>
      <c r="C646" s="95"/>
      <c r="D646" s="95"/>
      <c r="E646" s="95"/>
      <c r="F646" s="95"/>
      <c r="G646" s="258"/>
    </row>
    <row r="647" spans="1:7" ht="15.85">
      <c r="A647" s="126"/>
      <c r="B647" s="257"/>
      <c r="C647" s="95"/>
      <c r="D647" s="95"/>
      <c r="E647" s="95"/>
      <c r="F647" s="95"/>
      <c r="G647" s="258"/>
    </row>
    <row r="648" spans="1:7" ht="15.85">
      <c r="A648" s="126"/>
      <c r="B648" s="257"/>
      <c r="C648" s="95"/>
      <c r="D648" s="95"/>
      <c r="E648" s="95"/>
      <c r="F648" s="95"/>
      <c r="G648" s="258"/>
    </row>
    <row r="649" spans="1:7" ht="15.85">
      <c r="A649" s="126"/>
      <c r="B649" s="257"/>
      <c r="C649" s="95"/>
      <c r="D649" s="95"/>
      <c r="E649" s="95"/>
      <c r="F649" s="95"/>
      <c r="G649" s="258"/>
    </row>
    <row r="650" spans="1:7" ht="15.85">
      <c r="A650" s="126"/>
      <c r="B650" s="257"/>
      <c r="C650" s="95"/>
      <c r="D650" s="95"/>
      <c r="E650" s="95"/>
      <c r="F650" s="95"/>
      <c r="G650" s="258"/>
    </row>
    <row r="651" spans="1:7" ht="15.85">
      <c r="A651" s="126"/>
      <c r="B651" s="257"/>
      <c r="C651" s="95"/>
      <c r="D651" s="95"/>
      <c r="E651" s="95"/>
      <c r="F651" s="95"/>
      <c r="G651" s="258"/>
    </row>
    <row r="652" spans="1:7" ht="15.85">
      <c r="A652" s="126"/>
      <c r="B652" s="257"/>
      <c r="C652" s="95"/>
      <c r="D652" s="95"/>
      <c r="E652" s="95"/>
      <c r="F652" s="95"/>
      <c r="G652" s="258"/>
    </row>
    <row r="653" spans="1:7" ht="15.85">
      <c r="A653" s="126"/>
      <c r="B653" s="257"/>
      <c r="C653" s="95"/>
      <c r="D653" s="95"/>
      <c r="E653" s="95"/>
      <c r="F653" s="95"/>
      <c r="G653" s="258"/>
    </row>
    <row r="654" spans="1:7" ht="15.85">
      <c r="A654" s="126"/>
      <c r="B654" s="257"/>
      <c r="C654" s="95"/>
      <c r="D654" s="95"/>
      <c r="E654" s="95"/>
      <c r="F654" s="95"/>
      <c r="G654" s="258"/>
    </row>
    <row r="655" spans="1:7" ht="15.85">
      <c r="A655" s="126"/>
      <c r="B655" s="257"/>
      <c r="C655" s="95"/>
      <c r="D655" s="95"/>
      <c r="E655" s="95"/>
      <c r="F655" s="95"/>
      <c r="G655" s="258"/>
    </row>
    <row r="656" spans="1:7" ht="15.85">
      <c r="A656" s="126"/>
      <c r="B656" s="257"/>
      <c r="C656" s="95"/>
      <c r="D656" s="95"/>
      <c r="E656" s="95"/>
      <c r="F656" s="95"/>
      <c r="G656" s="258"/>
    </row>
    <row r="657" spans="1:7" ht="15.85">
      <c r="A657" s="126"/>
      <c r="B657" s="257"/>
      <c r="C657" s="95"/>
      <c r="D657" s="95"/>
      <c r="E657" s="95"/>
      <c r="F657" s="95"/>
      <c r="G657" s="258"/>
    </row>
    <row r="658" spans="1:7" ht="15.85">
      <c r="A658" s="126"/>
      <c r="B658" s="257"/>
      <c r="C658" s="95"/>
      <c r="D658" s="95"/>
      <c r="E658" s="95"/>
      <c r="F658" s="95"/>
      <c r="G658" s="258"/>
    </row>
    <row r="659" spans="1:7" ht="15.85">
      <c r="A659" s="126"/>
      <c r="B659" s="257"/>
      <c r="C659" s="95"/>
      <c r="D659" s="95"/>
      <c r="E659" s="95"/>
      <c r="F659" s="95"/>
      <c r="G659" s="258"/>
    </row>
    <row r="660" spans="1:7" ht="15.85">
      <c r="A660" s="126"/>
      <c r="B660" s="257"/>
      <c r="C660" s="95"/>
      <c r="D660" s="95"/>
      <c r="E660" s="95"/>
      <c r="F660" s="95"/>
      <c r="G660" s="258"/>
    </row>
    <row r="661" spans="1:7" ht="15.85">
      <c r="A661" s="126"/>
      <c r="B661" s="257"/>
      <c r="C661" s="95"/>
      <c r="D661" s="95"/>
      <c r="E661" s="95"/>
      <c r="F661" s="95"/>
      <c r="G661" s="258"/>
    </row>
    <row r="662" spans="1:7" ht="15.85">
      <c r="A662" s="126"/>
      <c r="B662" s="257"/>
      <c r="C662" s="95"/>
      <c r="D662" s="95"/>
      <c r="E662" s="95"/>
      <c r="F662" s="95"/>
      <c r="G662" s="258"/>
    </row>
    <row r="663" spans="1:7" ht="15.85">
      <c r="A663" s="126"/>
      <c r="B663" s="257"/>
      <c r="C663" s="95"/>
      <c r="D663" s="95"/>
      <c r="E663" s="95"/>
      <c r="F663" s="95"/>
      <c r="G663" s="258"/>
    </row>
    <row r="664" spans="1:7" ht="15.85">
      <c r="A664" s="126"/>
      <c r="B664" s="257"/>
      <c r="C664" s="95"/>
      <c r="D664" s="95"/>
      <c r="E664" s="95"/>
      <c r="F664" s="95"/>
      <c r="G664" s="258"/>
    </row>
    <row r="665" spans="1:7" ht="15.85">
      <c r="A665" s="126"/>
      <c r="B665" s="257"/>
      <c r="C665" s="95"/>
      <c r="D665" s="95"/>
      <c r="E665" s="95"/>
      <c r="F665" s="95"/>
      <c r="G665" s="258"/>
    </row>
    <row r="666" spans="1:7" ht="15.85">
      <c r="A666" s="126"/>
      <c r="B666" s="257"/>
      <c r="C666" s="95"/>
      <c r="D666" s="95"/>
      <c r="E666" s="95"/>
      <c r="F666" s="95"/>
      <c r="G666" s="258"/>
    </row>
    <row r="667" spans="1:7" ht="15.85">
      <c r="A667" s="126"/>
      <c r="B667" s="257"/>
      <c r="C667" s="95"/>
      <c r="D667" s="95"/>
      <c r="E667" s="95"/>
      <c r="F667" s="95"/>
      <c r="G667" s="258"/>
    </row>
    <row r="668" spans="1:7" ht="15.85">
      <c r="A668" s="126"/>
      <c r="B668" s="257"/>
      <c r="C668" s="95"/>
      <c r="D668" s="95"/>
      <c r="E668" s="95"/>
      <c r="F668" s="95"/>
      <c r="G668" s="258"/>
    </row>
    <row r="669" spans="1:7" ht="15.85">
      <c r="A669" s="126"/>
      <c r="B669" s="257"/>
      <c r="C669" s="95"/>
      <c r="D669" s="95"/>
      <c r="E669" s="95"/>
      <c r="F669" s="95"/>
      <c r="G669" s="258"/>
    </row>
    <row r="670" spans="1:7" ht="15.85">
      <c r="A670" s="126"/>
      <c r="B670" s="257"/>
      <c r="C670" s="95"/>
      <c r="D670" s="95"/>
      <c r="E670" s="95"/>
      <c r="F670" s="95"/>
      <c r="G670" s="258"/>
    </row>
    <row r="671" spans="1:7" ht="15.85">
      <c r="A671" s="126"/>
      <c r="B671" s="257"/>
      <c r="C671" s="95"/>
      <c r="D671" s="95"/>
      <c r="E671" s="95"/>
      <c r="F671" s="95"/>
      <c r="G671" s="258"/>
    </row>
    <row r="672" spans="1:7" ht="15.85">
      <c r="A672" s="126"/>
      <c r="B672" s="257"/>
      <c r="C672" s="95"/>
      <c r="D672" s="95"/>
      <c r="E672" s="95"/>
      <c r="F672" s="95"/>
      <c r="G672" s="258"/>
    </row>
    <row r="673" spans="1:7" ht="15.85">
      <c r="A673" s="126"/>
      <c r="B673" s="257"/>
      <c r="C673" s="95"/>
      <c r="D673" s="95"/>
      <c r="E673" s="95"/>
      <c r="F673" s="95"/>
      <c r="G673" s="258"/>
    </row>
    <row r="674" spans="1:7" ht="15.85">
      <c r="A674" s="126"/>
      <c r="B674" s="257"/>
      <c r="C674" s="95"/>
      <c r="D674" s="95"/>
      <c r="E674" s="95"/>
      <c r="F674" s="95"/>
      <c r="G674" s="258"/>
    </row>
    <row r="675" spans="1:7" ht="15.85">
      <c r="A675" s="126"/>
      <c r="B675" s="257"/>
      <c r="C675" s="95"/>
      <c r="D675" s="95"/>
      <c r="E675" s="95"/>
      <c r="F675" s="95"/>
      <c r="G675" s="258"/>
    </row>
    <row r="676" spans="1:7" ht="15.85">
      <c r="A676" s="126"/>
      <c r="B676" s="257"/>
      <c r="C676" s="95"/>
      <c r="D676" s="95"/>
      <c r="E676" s="95"/>
      <c r="F676" s="95"/>
      <c r="G676" s="258"/>
    </row>
    <row r="677" spans="1:7" ht="15.85">
      <c r="A677" s="126"/>
      <c r="B677" s="257"/>
      <c r="C677" s="95"/>
      <c r="D677" s="95"/>
      <c r="E677" s="95"/>
      <c r="F677" s="95"/>
      <c r="G677" s="258"/>
    </row>
    <row r="678" spans="1:7" ht="15.85">
      <c r="A678" s="126"/>
      <c r="B678" s="257"/>
      <c r="C678" s="95"/>
      <c r="D678" s="95"/>
      <c r="E678" s="95"/>
      <c r="F678" s="95"/>
      <c r="G678" s="258"/>
    </row>
    <row r="679" spans="1:7" ht="15.85">
      <c r="A679" s="126"/>
      <c r="B679" s="257"/>
      <c r="C679" s="95"/>
      <c r="D679" s="95"/>
      <c r="E679" s="95"/>
      <c r="F679" s="95"/>
      <c r="G679" s="258"/>
    </row>
    <row r="680" spans="1:7" ht="15.85">
      <c r="A680" s="126"/>
      <c r="B680" s="257"/>
      <c r="C680" s="95"/>
      <c r="D680" s="95"/>
      <c r="E680" s="95"/>
      <c r="F680" s="95"/>
      <c r="G680" s="258"/>
    </row>
    <row r="681" spans="1:7" ht="15.85">
      <c r="A681" s="126"/>
      <c r="B681" s="257"/>
      <c r="C681" s="95"/>
      <c r="D681" s="95"/>
      <c r="E681" s="95"/>
      <c r="F681" s="95"/>
      <c r="G681" s="258"/>
    </row>
    <row r="682" spans="1:7" ht="15.85">
      <c r="A682" s="126"/>
      <c r="B682" s="257"/>
      <c r="C682" s="95"/>
      <c r="D682" s="95"/>
      <c r="E682" s="95"/>
      <c r="F682" s="95"/>
      <c r="G682" s="258"/>
    </row>
    <row r="683" spans="1:7" ht="15.85">
      <c r="A683" s="126"/>
      <c r="B683" s="257"/>
      <c r="C683" s="95"/>
      <c r="D683" s="95"/>
      <c r="E683" s="95"/>
      <c r="F683" s="95"/>
      <c r="G683" s="258"/>
    </row>
    <row r="684" spans="1:7" ht="15.85">
      <c r="A684" s="126"/>
      <c r="B684" s="257"/>
      <c r="C684" s="95"/>
      <c r="D684" s="95"/>
      <c r="E684" s="95"/>
      <c r="F684" s="95"/>
      <c r="G684" s="258"/>
    </row>
    <row r="685" spans="1:7" ht="15.85">
      <c r="A685" s="126"/>
      <c r="B685" s="257"/>
      <c r="C685" s="95"/>
      <c r="D685" s="95"/>
      <c r="E685" s="95"/>
      <c r="F685" s="95"/>
      <c r="G685" s="258"/>
    </row>
    <row r="686" spans="1:7" ht="15.85">
      <c r="A686" s="126"/>
      <c r="B686" s="257"/>
      <c r="C686" s="95"/>
      <c r="D686" s="95"/>
      <c r="E686" s="95"/>
      <c r="F686" s="95"/>
      <c r="G686" s="258"/>
    </row>
    <row r="687" spans="1:7" ht="15.85">
      <c r="A687" s="126"/>
      <c r="B687" s="257"/>
      <c r="C687" s="95"/>
      <c r="D687" s="95"/>
      <c r="E687" s="95"/>
      <c r="F687" s="95"/>
      <c r="G687" s="258"/>
    </row>
    <row r="688" spans="1:7" ht="15.85">
      <c r="A688" s="126"/>
      <c r="B688" s="257"/>
      <c r="C688" s="95"/>
      <c r="D688" s="95"/>
      <c r="E688" s="95"/>
      <c r="F688" s="95"/>
      <c r="G688" s="258"/>
    </row>
    <row r="689" spans="1:7" ht="15.85">
      <c r="A689" s="126"/>
      <c r="B689" s="257"/>
      <c r="C689" s="95"/>
      <c r="D689" s="95"/>
      <c r="E689" s="95"/>
      <c r="F689" s="95"/>
      <c r="G689" s="258"/>
    </row>
    <row r="690" spans="1:7" ht="15.85">
      <c r="A690" s="126"/>
      <c r="B690" s="257"/>
      <c r="C690" s="95"/>
      <c r="D690" s="95"/>
      <c r="E690" s="95"/>
      <c r="F690" s="95"/>
      <c r="G690" s="258"/>
    </row>
    <row r="691" spans="1:7" ht="15.85">
      <c r="A691" s="126"/>
      <c r="B691" s="257"/>
      <c r="C691" s="95"/>
      <c r="D691" s="95"/>
      <c r="E691" s="95"/>
      <c r="F691" s="95"/>
      <c r="G691" s="258"/>
    </row>
    <row r="692" spans="1:7" ht="15.85">
      <c r="A692" s="126"/>
      <c r="B692" s="257"/>
      <c r="C692" s="95"/>
      <c r="D692" s="95"/>
      <c r="E692" s="95"/>
      <c r="F692" s="95"/>
      <c r="G692" s="258"/>
    </row>
    <row r="693" spans="1:7" ht="15.85">
      <c r="A693" s="126"/>
      <c r="B693" s="257"/>
      <c r="C693" s="95"/>
      <c r="D693" s="95"/>
      <c r="E693" s="95"/>
      <c r="F693" s="95"/>
      <c r="G693" s="258"/>
    </row>
    <row r="694" spans="1:7" ht="15.85">
      <c r="A694" s="126"/>
      <c r="B694" s="257"/>
      <c r="C694" s="95"/>
      <c r="D694" s="95"/>
      <c r="E694" s="95"/>
      <c r="F694" s="95"/>
      <c r="G694" s="258"/>
    </row>
    <row r="695" spans="1:7" ht="15.85">
      <c r="A695" s="126"/>
      <c r="B695" s="257"/>
      <c r="C695" s="95"/>
      <c r="D695" s="95"/>
      <c r="E695" s="95"/>
      <c r="F695" s="95"/>
      <c r="G695" s="258"/>
    </row>
    <row r="696" spans="1:7" ht="15.85">
      <c r="A696" s="126"/>
      <c r="B696" s="257"/>
      <c r="C696" s="95"/>
      <c r="D696" s="95"/>
      <c r="E696" s="95"/>
      <c r="F696" s="95"/>
      <c r="G696" s="258"/>
    </row>
    <row r="697" spans="1:7" ht="15.85">
      <c r="A697" s="126"/>
      <c r="B697" s="257"/>
      <c r="C697" s="95"/>
      <c r="D697" s="95"/>
      <c r="E697" s="95"/>
      <c r="F697" s="95"/>
      <c r="G697" s="258"/>
    </row>
    <row r="698" spans="1:7" ht="15.85">
      <c r="A698" s="126"/>
      <c r="B698" s="257"/>
      <c r="C698" s="95"/>
      <c r="D698" s="95"/>
      <c r="E698" s="95"/>
      <c r="F698" s="95"/>
      <c r="G698" s="258"/>
    </row>
    <row r="699" spans="1:7" ht="15.85">
      <c r="A699" s="126"/>
      <c r="B699" s="257"/>
      <c r="C699" s="95"/>
      <c r="D699" s="95"/>
      <c r="E699" s="95"/>
      <c r="F699" s="95"/>
      <c r="G699" s="258"/>
    </row>
    <row r="700" spans="1:7" ht="15.85">
      <c r="A700" s="126"/>
      <c r="B700" s="257"/>
      <c r="C700" s="95"/>
      <c r="D700" s="95"/>
      <c r="E700" s="95"/>
      <c r="F700" s="95"/>
      <c r="G700" s="258"/>
    </row>
    <row r="701" spans="1:7" ht="15.85">
      <c r="A701" s="126"/>
      <c r="B701" s="257"/>
      <c r="C701" s="95"/>
      <c r="D701" s="95"/>
      <c r="E701" s="95"/>
      <c r="F701" s="95"/>
      <c r="G701" s="258"/>
    </row>
    <row r="702" spans="1:7" ht="15.85">
      <c r="A702" s="126"/>
      <c r="B702" s="257"/>
      <c r="C702" s="95"/>
      <c r="D702" s="95"/>
      <c r="E702" s="95"/>
      <c r="F702" s="95"/>
      <c r="G702" s="258"/>
    </row>
    <row r="703" spans="1:7" ht="15.85">
      <c r="A703" s="126"/>
      <c r="B703" s="257"/>
      <c r="C703" s="95"/>
      <c r="D703" s="95"/>
      <c r="E703" s="95"/>
      <c r="F703" s="95"/>
      <c r="G703" s="258"/>
    </row>
    <row r="704" spans="1:7" ht="15.85">
      <c r="A704" s="126"/>
      <c r="B704" s="257"/>
      <c r="C704" s="95"/>
      <c r="D704" s="95"/>
      <c r="E704" s="95"/>
      <c r="F704" s="95"/>
      <c r="G704" s="258"/>
    </row>
    <row r="705" spans="1:7" ht="15.85">
      <c r="A705" s="126"/>
      <c r="B705" s="257"/>
      <c r="C705" s="95"/>
      <c r="D705" s="95"/>
      <c r="E705" s="95"/>
      <c r="F705" s="95"/>
      <c r="G705" s="258"/>
    </row>
    <row r="706" spans="1:7" ht="15.85">
      <c r="A706" s="126"/>
      <c r="B706" s="257"/>
      <c r="C706" s="95"/>
      <c r="D706" s="95"/>
      <c r="E706" s="95"/>
      <c r="F706" s="95"/>
      <c r="G706" s="258"/>
    </row>
    <row r="707" spans="1:7" ht="15.85">
      <c r="A707" s="126"/>
      <c r="B707" s="257"/>
      <c r="C707" s="95"/>
      <c r="D707" s="95"/>
      <c r="E707" s="95"/>
      <c r="F707" s="95"/>
      <c r="G707" s="258"/>
    </row>
    <row r="708" spans="1:7" ht="15.85">
      <c r="A708" s="126"/>
      <c r="B708" s="257"/>
      <c r="C708" s="95"/>
      <c r="D708" s="95"/>
      <c r="E708" s="95"/>
      <c r="F708" s="95"/>
      <c r="G708" s="258"/>
    </row>
    <row r="709" spans="1:7" ht="15.85">
      <c r="A709" s="126"/>
      <c r="B709" s="257"/>
      <c r="C709" s="95"/>
      <c r="D709" s="95"/>
      <c r="E709" s="95"/>
      <c r="F709" s="95"/>
      <c r="G709" s="258"/>
    </row>
    <row r="710" spans="1:7" ht="15.85">
      <c r="A710" s="126"/>
      <c r="B710" s="257"/>
      <c r="C710" s="95"/>
      <c r="D710" s="95"/>
      <c r="E710" s="95"/>
      <c r="F710" s="95"/>
      <c r="G710" s="258"/>
    </row>
    <row r="711" spans="1:7" ht="15.85">
      <c r="A711" s="126"/>
      <c r="B711" s="257"/>
      <c r="C711" s="95"/>
      <c r="D711" s="95"/>
      <c r="E711" s="95"/>
      <c r="F711" s="95"/>
      <c r="G711" s="258"/>
    </row>
    <row r="712" spans="1:7" ht="15.85">
      <c r="A712" s="126"/>
      <c r="B712" s="257"/>
      <c r="C712" s="95"/>
      <c r="D712" s="95"/>
      <c r="E712" s="95"/>
      <c r="F712" s="95"/>
      <c r="G712" s="258"/>
    </row>
    <row r="713" spans="1:7" ht="15.85">
      <c r="A713" s="126"/>
      <c r="B713" s="257"/>
      <c r="C713" s="95"/>
      <c r="D713" s="95"/>
      <c r="E713" s="95"/>
      <c r="F713" s="95"/>
      <c r="G713" s="258"/>
    </row>
    <row r="714" spans="1:7" ht="15.85">
      <c r="A714" s="126"/>
      <c r="B714" s="257"/>
      <c r="C714" s="95"/>
      <c r="D714" s="95"/>
      <c r="E714" s="95"/>
      <c r="F714" s="95"/>
      <c r="G714" s="258"/>
    </row>
    <row r="715" spans="1:7" ht="15.85">
      <c r="A715" s="126"/>
      <c r="B715" s="257"/>
      <c r="C715" s="95"/>
      <c r="D715" s="95"/>
      <c r="E715" s="95"/>
      <c r="F715" s="95"/>
      <c r="G715" s="258"/>
    </row>
    <row r="716" spans="1:7" ht="15.85">
      <c r="A716" s="126"/>
      <c r="B716" s="257"/>
      <c r="C716" s="95"/>
      <c r="D716" s="95"/>
      <c r="E716" s="95"/>
      <c r="F716" s="95"/>
      <c r="G716" s="258"/>
    </row>
    <row r="717" spans="1:7" ht="15.85">
      <c r="A717" s="126"/>
      <c r="B717" s="257"/>
      <c r="C717" s="95"/>
      <c r="D717" s="95"/>
      <c r="E717" s="95"/>
      <c r="F717" s="95"/>
      <c r="G717" s="258"/>
    </row>
    <row r="718" spans="1:7" ht="15.85">
      <c r="A718" s="126"/>
      <c r="B718" s="257"/>
      <c r="C718" s="95"/>
      <c r="D718" s="95"/>
      <c r="E718" s="95"/>
      <c r="F718" s="95"/>
      <c r="G718" s="258"/>
    </row>
    <row r="719" spans="1:7" ht="15.85">
      <c r="A719" s="126"/>
      <c r="B719" s="257"/>
      <c r="C719" s="95"/>
      <c r="D719" s="95"/>
      <c r="E719" s="95"/>
      <c r="F719" s="95"/>
      <c r="G719" s="258"/>
    </row>
    <row r="720" spans="1:7" ht="15.85">
      <c r="A720" s="126"/>
      <c r="B720" s="257"/>
      <c r="C720" s="95"/>
      <c r="D720" s="95"/>
      <c r="E720" s="95"/>
      <c r="F720" s="95"/>
      <c r="G720" s="258"/>
    </row>
    <row r="721" spans="1:7" ht="15.85">
      <c r="A721" s="126"/>
      <c r="B721" s="257"/>
      <c r="C721" s="95"/>
      <c r="D721" s="95"/>
      <c r="E721" s="95"/>
      <c r="F721" s="95"/>
      <c r="G721" s="258"/>
    </row>
    <row r="722" spans="1:7" ht="15.85">
      <c r="A722" s="126"/>
      <c r="B722" s="257"/>
      <c r="C722" s="95"/>
      <c r="D722" s="95"/>
      <c r="E722" s="95"/>
      <c r="F722" s="95"/>
      <c r="G722" s="258"/>
    </row>
    <row r="723" spans="1:7" ht="15.85">
      <c r="A723" s="126"/>
      <c r="B723" s="257"/>
      <c r="C723" s="95"/>
      <c r="D723" s="95"/>
      <c r="E723" s="95"/>
      <c r="F723" s="95"/>
      <c r="G723" s="258"/>
    </row>
    <row r="724" spans="1:7" ht="15.85">
      <c r="A724" s="126"/>
      <c r="B724" s="257"/>
      <c r="C724" s="95"/>
      <c r="D724" s="95"/>
      <c r="E724" s="95"/>
      <c r="F724" s="95"/>
      <c r="G724" s="258"/>
    </row>
    <row r="725" spans="1:7" ht="15.85">
      <c r="A725" s="126"/>
      <c r="B725" s="257"/>
      <c r="C725" s="95"/>
      <c r="D725" s="95"/>
      <c r="E725" s="95"/>
      <c r="F725" s="95"/>
      <c r="G725" s="258"/>
    </row>
    <row r="726" spans="1:7" ht="15.85">
      <c r="A726" s="126"/>
      <c r="B726" s="257"/>
      <c r="C726" s="95"/>
      <c r="D726" s="95"/>
      <c r="E726" s="95"/>
      <c r="F726" s="95"/>
      <c r="G726" s="258"/>
    </row>
    <row r="727" spans="1:7" ht="15.85">
      <c r="A727" s="126"/>
      <c r="B727" s="257"/>
      <c r="C727" s="95"/>
      <c r="D727" s="95"/>
      <c r="E727" s="95"/>
      <c r="F727" s="95"/>
      <c r="G727" s="258"/>
    </row>
    <row r="728" spans="1:7" ht="15.85">
      <c r="A728" s="126"/>
      <c r="B728" s="257"/>
      <c r="C728" s="95"/>
      <c r="D728" s="95"/>
      <c r="E728" s="95"/>
      <c r="F728" s="95"/>
      <c r="G728" s="258"/>
    </row>
    <row r="729" spans="1:7" ht="15.85">
      <c r="A729" s="126"/>
      <c r="B729" s="257"/>
      <c r="C729" s="95"/>
      <c r="D729" s="95"/>
      <c r="E729" s="95"/>
      <c r="F729" s="95"/>
      <c r="G729" s="258"/>
    </row>
    <row r="730" spans="1:7" ht="15.85">
      <c r="A730" s="126"/>
      <c r="B730" s="257"/>
      <c r="C730" s="95"/>
      <c r="D730" s="95"/>
      <c r="E730" s="95"/>
      <c r="F730" s="95"/>
      <c r="G730" s="258"/>
    </row>
    <row r="731" spans="1:7" ht="15.85">
      <c r="A731" s="126"/>
      <c r="B731" s="257"/>
      <c r="C731" s="95"/>
      <c r="D731" s="95"/>
      <c r="E731" s="95"/>
      <c r="F731" s="95"/>
      <c r="G731" s="258"/>
    </row>
    <row r="732" spans="1:7" ht="15.85">
      <c r="A732" s="126"/>
      <c r="B732" s="257"/>
      <c r="C732" s="95"/>
      <c r="D732" s="95"/>
      <c r="E732" s="95"/>
      <c r="F732" s="95"/>
      <c r="G732" s="258"/>
    </row>
    <row r="733" spans="1:7" ht="15.85">
      <c r="A733" s="126"/>
      <c r="B733" s="257"/>
      <c r="C733" s="95"/>
      <c r="D733" s="95"/>
      <c r="E733" s="95"/>
      <c r="F733" s="95"/>
      <c r="G733" s="258"/>
    </row>
    <row r="734" spans="1:7" ht="15.85">
      <c r="A734" s="126"/>
      <c r="B734" s="257"/>
      <c r="C734" s="95"/>
      <c r="D734" s="95"/>
      <c r="E734" s="95"/>
      <c r="F734" s="95"/>
      <c r="G734" s="258"/>
    </row>
    <row r="735" spans="1:7" ht="15.85">
      <c r="A735" s="126"/>
      <c r="B735" s="257"/>
      <c r="C735" s="95"/>
      <c r="D735" s="95"/>
      <c r="E735" s="95"/>
      <c r="F735" s="95"/>
      <c r="G735" s="258"/>
    </row>
    <row r="736" spans="1:7" ht="15.85">
      <c r="A736" s="126"/>
      <c r="B736" s="257"/>
      <c r="C736" s="95"/>
      <c r="D736" s="95"/>
      <c r="E736" s="95"/>
      <c r="F736" s="95"/>
      <c r="G736" s="258"/>
    </row>
    <row r="737" spans="1:7" ht="15.85">
      <c r="A737" s="126"/>
      <c r="B737" s="257"/>
      <c r="C737" s="95"/>
      <c r="D737" s="95"/>
      <c r="E737" s="95"/>
      <c r="F737" s="95"/>
      <c r="G737" s="258"/>
    </row>
    <row r="738" spans="1:7" ht="15.85">
      <c r="A738" s="126"/>
      <c r="B738" s="257"/>
      <c r="C738" s="95"/>
      <c r="D738" s="95"/>
      <c r="E738" s="95"/>
      <c r="F738" s="95"/>
      <c r="G738" s="258"/>
    </row>
    <row r="739" spans="1:7" ht="15.85">
      <c r="A739" s="126"/>
      <c r="B739" s="257"/>
      <c r="C739" s="95"/>
      <c r="D739" s="95"/>
      <c r="E739" s="95"/>
      <c r="F739" s="95"/>
      <c r="G739" s="258"/>
    </row>
    <row r="740" spans="1:7" ht="15.85">
      <c r="A740" s="126"/>
      <c r="B740" s="257"/>
      <c r="C740" s="95"/>
      <c r="D740" s="95"/>
      <c r="E740" s="95"/>
      <c r="F740" s="95"/>
      <c r="G740" s="258"/>
    </row>
    <row r="741" spans="1:7" ht="15.85">
      <c r="A741" s="126"/>
      <c r="B741" s="257"/>
      <c r="C741" s="95"/>
      <c r="D741" s="95"/>
      <c r="E741" s="95"/>
      <c r="F741" s="95"/>
      <c r="G741" s="258"/>
    </row>
    <row r="742" spans="1:7" ht="15.85">
      <c r="A742" s="126"/>
      <c r="B742" s="257"/>
      <c r="C742" s="95"/>
      <c r="D742" s="95"/>
      <c r="E742" s="95"/>
      <c r="F742" s="95"/>
      <c r="G742" s="258"/>
    </row>
    <row r="743" spans="1:7" ht="15.85">
      <c r="A743" s="126"/>
      <c r="B743" s="257"/>
      <c r="C743" s="95"/>
      <c r="D743" s="95"/>
      <c r="E743" s="95"/>
      <c r="F743" s="95"/>
      <c r="G743" s="258"/>
    </row>
    <row r="744" spans="1:7" ht="15.85">
      <c r="A744" s="126"/>
      <c r="B744" s="257"/>
      <c r="C744" s="95"/>
      <c r="D744" s="95"/>
      <c r="E744" s="95"/>
      <c r="F744" s="95"/>
      <c r="G744" s="258"/>
    </row>
    <row r="745" spans="1:7" ht="15.85">
      <c r="A745" s="126"/>
      <c r="B745" s="257"/>
      <c r="C745" s="95"/>
      <c r="D745" s="95"/>
      <c r="E745" s="95"/>
      <c r="F745" s="95"/>
      <c r="G745" s="258"/>
    </row>
    <row r="746" spans="1:7" ht="15.85">
      <c r="A746" s="126"/>
      <c r="B746" s="257"/>
      <c r="C746" s="95"/>
      <c r="D746" s="95"/>
      <c r="E746" s="95"/>
      <c r="F746" s="95"/>
      <c r="G746" s="258"/>
    </row>
    <row r="747" spans="1:7" ht="15.85">
      <c r="A747" s="126"/>
      <c r="B747" s="257"/>
      <c r="C747" s="95"/>
      <c r="D747" s="95"/>
      <c r="E747" s="95"/>
      <c r="F747" s="95"/>
      <c r="G747" s="258"/>
    </row>
    <row r="748" spans="1:7" ht="15.85">
      <c r="A748" s="126"/>
      <c r="B748" s="257"/>
      <c r="C748" s="95"/>
      <c r="D748" s="95"/>
      <c r="E748" s="95"/>
      <c r="F748" s="95"/>
      <c r="G748" s="258"/>
    </row>
    <row r="749" spans="1:7" ht="15.85">
      <c r="A749" s="126"/>
      <c r="B749" s="257"/>
      <c r="C749" s="95"/>
      <c r="D749" s="95"/>
      <c r="E749" s="95"/>
      <c r="F749" s="95"/>
      <c r="G749" s="258"/>
    </row>
    <row r="750" spans="1:7" ht="15.85">
      <c r="A750" s="126"/>
      <c r="B750" s="257"/>
      <c r="C750" s="95"/>
      <c r="D750" s="95"/>
      <c r="E750" s="95"/>
      <c r="F750" s="95"/>
      <c r="G750" s="258"/>
    </row>
    <row r="751" spans="1:7" ht="15.85">
      <c r="A751" s="126"/>
      <c r="B751" s="257"/>
      <c r="C751" s="95"/>
      <c r="D751" s="95"/>
      <c r="E751" s="95"/>
      <c r="F751" s="95"/>
      <c r="G751" s="258"/>
    </row>
    <row r="752" spans="1:7" ht="15.85">
      <c r="A752" s="126"/>
      <c r="B752" s="257"/>
      <c r="C752" s="95"/>
      <c r="D752" s="95"/>
      <c r="E752" s="95"/>
      <c r="F752" s="95"/>
      <c r="G752" s="258"/>
    </row>
    <row r="753" spans="1:7" ht="15.85">
      <c r="A753" s="126"/>
      <c r="B753" s="257"/>
      <c r="C753" s="95"/>
      <c r="D753" s="95"/>
      <c r="E753" s="95"/>
      <c r="F753" s="95"/>
      <c r="G753" s="258"/>
    </row>
    <row r="754" spans="1:7" ht="15.85">
      <c r="A754" s="126"/>
      <c r="B754" s="257"/>
      <c r="C754" s="95"/>
      <c r="D754" s="95"/>
      <c r="E754" s="95"/>
      <c r="F754" s="95"/>
      <c r="G754" s="258"/>
    </row>
    <row r="755" spans="1:7" ht="15.85">
      <c r="A755" s="126"/>
      <c r="B755" s="257"/>
      <c r="C755" s="95"/>
      <c r="D755" s="95"/>
      <c r="E755" s="95"/>
      <c r="F755" s="95"/>
      <c r="G755" s="258"/>
    </row>
    <row r="756" spans="1:7" ht="15.85">
      <c r="A756" s="126"/>
      <c r="B756" s="257"/>
      <c r="C756" s="95"/>
      <c r="D756" s="95"/>
      <c r="E756" s="95"/>
      <c r="F756" s="95"/>
      <c r="G756" s="258"/>
    </row>
    <row r="757" spans="1:7" ht="15.85">
      <c r="A757" s="126"/>
      <c r="B757" s="257"/>
      <c r="C757" s="95"/>
      <c r="D757" s="95"/>
      <c r="E757" s="95"/>
      <c r="F757" s="95"/>
      <c r="G757" s="258"/>
    </row>
    <row r="758" spans="1:7" ht="15.85">
      <c r="A758" s="126"/>
      <c r="B758" s="257"/>
      <c r="C758" s="95"/>
      <c r="D758" s="95"/>
      <c r="E758" s="95"/>
      <c r="F758" s="95"/>
      <c r="G758" s="258"/>
    </row>
    <row r="759" spans="1:7" ht="15.85">
      <c r="A759" s="126"/>
      <c r="B759" s="257"/>
      <c r="C759" s="95"/>
      <c r="D759" s="95"/>
      <c r="E759" s="95"/>
      <c r="F759" s="95"/>
      <c r="G759" s="258"/>
    </row>
    <row r="760" spans="1:7" ht="15.85">
      <c r="A760" s="126"/>
      <c r="B760" s="257"/>
      <c r="C760" s="95"/>
      <c r="D760" s="95"/>
      <c r="E760" s="95"/>
      <c r="F760" s="95"/>
      <c r="G760" s="258"/>
    </row>
    <row r="761" spans="1:7" ht="15.85">
      <c r="A761" s="126"/>
      <c r="B761" s="257"/>
      <c r="C761" s="95"/>
      <c r="D761" s="95"/>
      <c r="E761" s="95"/>
      <c r="F761" s="95"/>
      <c r="G761" s="258"/>
    </row>
    <row r="762" spans="1:7" ht="15.85">
      <c r="A762" s="126"/>
      <c r="B762" s="257"/>
      <c r="C762" s="95"/>
      <c r="D762" s="95"/>
      <c r="E762" s="95"/>
      <c r="F762" s="95"/>
      <c r="G762" s="258"/>
    </row>
    <row r="763" spans="1:7" ht="15.85">
      <c r="A763" s="126"/>
      <c r="B763" s="257"/>
      <c r="C763" s="95"/>
      <c r="D763" s="95"/>
      <c r="E763" s="95"/>
      <c r="F763" s="95"/>
      <c r="G763" s="258"/>
    </row>
    <row r="764" spans="1:7" ht="15.85">
      <c r="A764" s="126"/>
      <c r="B764" s="257"/>
      <c r="C764" s="95"/>
      <c r="D764" s="95"/>
      <c r="E764" s="95"/>
      <c r="F764" s="95"/>
      <c r="G764" s="258"/>
    </row>
    <row r="765" spans="1:7" ht="15.85">
      <c r="A765" s="126"/>
      <c r="B765" s="257"/>
      <c r="C765" s="95"/>
      <c r="D765" s="95"/>
      <c r="E765" s="95"/>
      <c r="F765" s="95"/>
      <c r="G765" s="258"/>
    </row>
    <row r="766" spans="1:7" ht="15.85">
      <c r="A766" s="126"/>
      <c r="B766" s="257"/>
      <c r="C766" s="95"/>
      <c r="D766" s="95"/>
      <c r="E766" s="95"/>
      <c r="F766" s="95"/>
      <c r="G766" s="258"/>
    </row>
    <row r="767" spans="1:7" ht="15.85">
      <c r="A767" s="126"/>
      <c r="B767" s="257"/>
      <c r="C767" s="95"/>
      <c r="D767" s="95"/>
      <c r="E767" s="95"/>
      <c r="F767" s="95"/>
      <c r="G767" s="258"/>
    </row>
    <row r="768" spans="1:7" ht="15.85">
      <c r="A768" s="126"/>
      <c r="B768" s="257"/>
      <c r="C768" s="95"/>
      <c r="D768" s="95"/>
      <c r="E768" s="95"/>
      <c r="F768" s="95"/>
      <c r="G768" s="258"/>
    </row>
    <row r="769" spans="1:7" ht="15.85">
      <c r="A769" s="126"/>
      <c r="B769" s="257"/>
      <c r="C769" s="95"/>
      <c r="D769" s="95"/>
      <c r="E769" s="95"/>
      <c r="F769" s="95"/>
      <c r="G769" s="258"/>
    </row>
    <row r="770" spans="1:7" ht="15.85">
      <c r="A770" s="126"/>
      <c r="B770" s="257"/>
      <c r="C770" s="95"/>
      <c r="D770" s="95"/>
      <c r="E770" s="95"/>
      <c r="F770" s="95"/>
      <c r="G770" s="258"/>
    </row>
    <row r="771" spans="1:7" ht="15.85">
      <c r="A771" s="126"/>
      <c r="B771" s="257"/>
      <c r="C771" s="95"/>
      <c r="D771" s="95"/>
      <c r="E771" s="95"/>
      <c r="F771" s="95"/>
      <c r="G771" s="258"/>
    </row>
    <row r="772" spans="1:7" ht="15.85">
      <c r="A772" s="126"/>
      <c r="B772" s="257"/>
      <c r="C772" s="95"/>
      <c r="D772" s="95"/>
      <c r="E772" s="95"/>
      <c r="F772" s="95"/>
      <c r="G772" s="258"/>
    </row>
    <row r="773" spans="1:7" ht="15.85">
      <c r="A773" s="126"/>
      <c r="B773" s="257"/>
      <c r="C773" s="95"/>
      <c r="D773" s="95"/>
      <c r="E773" s="95"/>
      <c r="F773" s="95"/>
      <c r="G773" s="258"/>
    </row>
    <row r="774" spans="1:7" ht="15.85">
      <c r="A774" s="126"/>
      <c r="B774" s="257"/>
      <c r="C774" s="95"/>
      <c r="D774" s="95"/>
      <c r="E774" s="95"/>
      <c r="F774" s="95"/>
      <c r="G774" s="258"/>
    </row>
    <row r="775" spans="1:7" ht="15.85">
      <c r="A775" s="126"/>
      <c r="B775" s="257"/>
      <c r="C775" s="95"/>
      <c r="D775" s="95"/>
      <c r="E775" s="95"/>
      <c r="F775" s="95"/>
      <c r="G775" s="258"/>
    </row>
    <row r="776" spans="1:7" ht="15.85">
      <c r="A776" s="126"/>
      <c r="B776" s="257"/>
      <c r="C776" s="95"/>
      <c r="D776" s="95"/>
      <c r="E776" s="95"/>
      <c r="F776" s="95"/>
      <c r="G776" s="258"/>
    </row>
    <row r="777" spans="1:7" ht="15.85">
      <c r="A777" s="126"/>
      <c r="B777" s="257"/>
      <c r="C777" s="95"/>
      <c r="D777" s="95"/>
      <c r="E777" s="95"/>
      <c r="F777" s="95"/>
      <c r="G777" s="258"/>
    </row>
    <row r="778" spans="1:7" ht="15.85">
      <c r="A778" s="126"/>
      <c r="B778" s="257"/>
      <c r="C778" s="95"/>
      <c r="D778" s="95"/>
      <c r="E778" s="95"/>
      <c r="F778" s="95"/>
      <c r="G778" s="258"/>
    </row>
    <row r="779" spans="1:7" ht="15.85">
      <c r="A779" s="126"/>
      <c r="B779" s="257"/>
      <c r="C779" s="95"/>
      <c r="D779" s="95"/>
      <c r="E779" s="95"/>
      <c r="F779" s="95"/>
      <c r="G779" s="258"/>
    </row>
    <row r="780" spans="1:7" ht="15.85">
      <c r="A780" s="126"/>
      <c r="B780" s="257"/>
      <c r="C780" s="95"/>
      <c r="D780" s="95"/>
      <c r="E780" s="95"/>
      <c r="F780" s="95"/>
      <c r="G780" s="258"/>
    </row>
    <row r="781" spans="1:7" ht="15.85">
      <c r="A781" s="126"/>
      <c r="B781" s="257"/>
      <c r="C781" s="95"/>
      <c r="D781" s="95"/>
      <c r="E781" s="95"/>
      <c r="F781" s="95"/>
      <c r="G781" s="258"/>
    </row>
    <row r="782" spans="1:7" ht="15.85">
      <c r="A782" s="126"/>
      <c r="B782" s="257"/>
      <c r="C782" s="95"/>
      <c r="D782" s="95"/>
      <c r="E782" s="95"/>
      <c r="F782" s="95"/>
      <c r="G782" s="258"/>
    </row>
    <row r="783" spans="1:7" ht="15.85">
      <c r="A783" s="126"/>
      <c r="B783" s="257"/>
      <c r="C783" s="95"/>
      <c r="D783" s="95"/>
      <c r="E783" s="95"/>
      <c r="F783" s="95"/>
      <c r="G783" s="258"/>
    </row>
    <row r="784" spans="1:7" ht="15.85">
      <c r="A784" s="126"/>
      <c r="B784" s="257"/>
      <c r="C784" s="95"/>
      <c r="D784" s="95"/>
      <c r="E784" s="95"/>
      <c r="F784" s="95"/>
      <c r="G784" s="258"/>
    </row>
    <row r="785" spans="1:7" ht="15.85">
      <c r="A785" s="126"/>
      <c r="B785" s="257"/>
      <c r="C785" s="95"/>
      <c r="D785" s="95"/>
      <c r="E785" s="95"/>
      <c r="F785" s="95"/>
      <c r="G785" s="258"/>
    </row>
    <row r="786" spans="1:7" ht="15.85">
      <c r="A786" s="126"/>
      <c r="B786" s="257"/>
      <c r="C786" s="95"/>
      <c r="D786" s="95"/>
      <c r="E786" s="95"/>
      <c r="F786" s="95"/>
      <c r="G786" s="258"/>
    </row>
    <row r="787" spans="1:7" ht="15.85">
      <c r="A787" s="126"/>
      <c r="B787" s="257"/>
      <c r="C787" s="95"/>
      <c r="D787" s="95"/>
      <c r="E787" s="95"/>
      <c r="F787" s="95"/>
      <c r="G787" s="258"/>
    </row>
    <row r="788" spans="1:7" ht="15.85">
      <c r="A788" s="126"/>
      <c r="B788" s="257"/>
      <c r="C788" s="95"/>
      <c r="D788" s="95"/>
      <c r="E788" s="95"/>
      <c r="F788" s="95"/>
      <c r="G788" s="258"/>
    </row>
    <row r="789" spans="1:7" ht="15.85">
      <c r="A789" s="126"/>
      <c r="B789" s="257"/>
      <c r="C789" s="95"/>
      <c r="D789" s="95"/>
      <c r="E789" s="95"/>
      <c r="F789" s="95"/>
      <c r="G789" s="258"/>
    </row>
    <row r="790" spans="1:7" ht="15.85">
      <c r="A790" s="126"/>
      <c r="B790" s="257"/>
      <c r="C790" s="95"/>
      <c r="D790" s="95"/>
      <c r="E790" s="95"/>
      <c r="F790" s="95"/>
      <c r="G790" s="258"/>
    </row>
    <row r="791" spans="1:7" ht="15.85">
      <c r="A791" s="126"/>
      <c r="B791" s="257"/>
      <c r="C791" s="95"/>
      <c r="D791" s="95"/>
      <c r="E791" s="95"/>
      <c r="F791" s="95"/>
      <c r="G791" s="258"/>
    </row>
    <row r="792" spans="1:7" ht="15.85">
      <c r="A792" s="126"/>
      <c r="B792" s="257"/>
      <c r="C792" s="95"/>
      <c r="D792" s="95"/>
      <c r="E792" s="95"/>
      <c r="F792" s="95"/>
      <c r="G792" s="258"/>
    </row>
    <row r="793" spans="1:7" ht="15.85">
      <c r="A793" s="126"/>
      <c r="B793" s="257"/>
      <c r="C793" s="95"/>
      <c r="D793" s="95"/>
      <c r="E793" s="95"/>
      <c r="F793" s="95"/>
      <c r="G793" s="258"/>
    </row>
    <row r="794" spans="1:7" ht="15.85">
      <c r="A794" s="126"/>
      <c r="B794" s="257"/>
      <c r="C794" s="95"/>
      <c r="D794" s="95"/>
      <c r="E794" s="95"/>
      <c r="F794" s="95"/>
      <c r="G794" s="258"/>
    </row>
    <row r="795" spans="1:7" ht="15.85">
      <c r="A795" s="126"/>
      <c r="B795" s="257"/>
      <c r="C795" s="95"/>
      <c r="D795" s="95"/>
      <c r="E795" s="95"/>
      <c r="F795" s="95"/>
      <c r="G795" s="258"/>
    </row>
    <row r="796" spans="1:7" ht="15.85">
      <c r="A796" s="126"/>
      <c r="B796" s="257"/>
      <c r="C796" s="95"/>
      <c r="D796" s="95"/>
      <c r="E796" s="95"/>
      <c r="F796" s="95"/>
      <c r="G796" s="258"/>
    </row>
    <row r="797" spans="1:7" ht="15.85">
      <c r="A797" s="126"/>
      <c r="B797" s="257"/>
      <c r="C797" s="95"/>
      <c r="D797" s="95"/>
      <c r="E797" s="95"/>
      <c r="F797" s="95"/>
      <c r="G797" s="258"/>
    </row>
    <row r="798" spans="1:7" ht="15.85">
      <c r="A798" s="126"/>
      <c r="B798" s="257"/>
      <c r="C798" s="95"/>
      <c r="D798" s="95"/>
      <c r="E798" s="95"/>
      <c r="F798" s="95"/>
      <c r="G798" s="258"/>
    </row>
    <row r="799" spans="1:7" ht="15.85">
      <c r="A799" s="126"/>
      <c r="B799" s="257"/>
      <c r="C799" s="95"/>
      <c r="D799" s="95"/>
      <c r="E799" s="95"/>
      <c r="F799" s="95"/>
      <c r="G799" s="258"/>
    </row>
    <row r="800" spans="1:7" ht="15.85">
      <c r="A800" s="126"/>
      <c r="B800" s="257"/>
      <c r="C800" s="95"/>
      <c r="D800" s="95"/>
      <c r="E800" s="95"/>
      <c r="F800" s="95"/>
      <c r="G800" s="258"/>
    </row>
    <row r="801" spans="1:7" ht="15.85">
      <c r="A801" s="126"/>
      <c r="B801" s="257"/>
      <c r="C801" s="95"/>
      <c r="D801" s="95"/>
      <c r="E801" s="95"/>
      <c r="F801" s="95"/>
      <c r="G801" s="258"/>
    </row>
    <row r="802" spans="1:7" ht="15.85">
      <c r="A802" s="126"/>
      <c r="B802" s="257"/>
      <c r="C802" s="95"/>
      <c r="D802" s="95"/>
      <c r="E802" s="95"/>
      <c r="F802" s="95"/>
      <c r="G802" s="258"/>
    </row>
    <row r="803" spans="1:7" ht="15.85">
      <c r="A803" s="126"/>
      <c r="B803" s="257"/>
      <c r="C803" s="95"/>
      <c r="D803" s="95"/>
      <c r="E803" s="95"/>
      <c r="F803" s="95"/>
      <c r="G803" s="258"/>
    </row>
    <row r="804" spans="1:7" ht="15.85">
      <c r="A804" s="126"/>
      <c r="B804" s="257"/>
      <c r="C804" s="95"/>
      <c r="D804" s="95"/>
      <c r="E804" s="95"/>
      <c r="F804" s="95"/>
      <c r="G804" s="258"/>
    </row>
    <row r="805" spans="1:7" ht="15.85">
      <c r="A805" s="126"/>
      <c r="B805" s="257"/>
      <c r="C805" s="95"/>
      <c r="D805" s="95"/>
      <c r="E805" s="95"/>
      <c r="F805" s="95"/>
      <c r="G805" s="258"/>
    </row>
    <row r="806" spans="1:7" ht="15.85">
      <c r="A806" s="126"/>
      <c r="B806" s="257"/>
      <c r="C806" s="95"/>
      <c r="D806" s="95"/>
      <c r="E806" s="95"/>
      <c r="F806" s="95"/>
      <c r="G806" s="258"/>
    </row>
    <row r="807" spans="1:7" ht="15.85">
      <c r="A807" s="126"/>
      <c r="B807" s="257"/>
      <c r="C807" s="95"/>
      <c r="D807" s="95"/>
      <c r="E807" s="95"/>
      <c r="F807" s="95"/>
      <c r="G807" s="258"/>
    </row>
    <row r="808" spans="1:7" ht="15.85">
      <c r="A808" s="126"/>
      <c r="B808" s="257"/>
      <c r="C808" s="95"/>
      <c r="D808" s="95"/>
      <c r="E808" s="95"/>
      <c r="F808" s="95"/>
      <c r="G808" s="258"/>
    </row>
    <row r="809" spans="1:7" ht="15.85">
      <c r="A809" s="126"/>
      <c r="B809" s="257"/>
      <c r="C809" s="95"/>
      <c r="D809" s="95"/>
      <c r="E809" s="95"/>
      <c r="F809" s="95"/>
      <c r="G809" s="258"/>
    </row>
    <row r="810" spans="1:7" ht="15.85">
      <c r="A810" s="126"/>
      <c r="B810" s="257"/>
      <c r="C810" s="95"/>
      <c r="D810" s="95"/>
      <c r="E810" s="95"/>
      <c r="F810" s="95"/>
      <c r="G810" s="258"/>
    </row>
    <row r="811" spans="1:7" ht="15.85">
      <c r="A811" s="126"/>
      <c r="B811" s="257"/>
      <c r="C811" s="95"/>
      <c r="D811" s="95"/>
      <c r="E811" s="95"/>
      <c r="F811" s="95"/>
      <c r="G811" s="258"/>
    </row>
    <row r="812" spans="1:7" ht="15.85">
      <c r="A812" s="126"/>
      <c r="B812" s="257"/>
      <c r="C812" s="95"/>
      <c r="D812" s="95"/>
      <c r="E812" s="95"/>
      <c r="F812" s="95"/>
      <c r="G812" s="258"/>
    </row>
    <row r="813" spans="1:7" ht="15.85">
      <c r="A813" s="126"/>
      <c r="B813" s="257"/>
      <c r="C813" s="95"/>
      <c r="D813" s="95"/>
      <c r="E813" s="95"/>
      <c r="F813" s="95"/>
      <c r="G813" s="258"/>
    </row>
    <row r="814" spans="1:7" ht="15.85">
      <c r="A814" s="126"/>
      <c r="B814" s="257"/>
      <c r="C814" s="95"/>
      <c r="D814" s="95"/>
      <c r="E814" s="95"/>
      <c r="F814" s="95"/>
      <c r="G814" s="258"/>
    </row>
    <row r="815" spans="1:7" ht="15.85">
      <c r="A815" s="126"/>
      <c r="B815" s="257"/>
      <c r="C815" s="95"/>
      <c r="D815" s="95"/>
      <c r="E815" s="95"/>
      <c r="F815" s="95"/>
      <c r="G815" s="258"/>
    </row>
    <row r="816" spans="1:7" ht="15.85">
      <c r="A816" s="126"/>
      <c r="B816" s="257"/>
      <c r="C816" s="95"/>
      <c r="D816" s="95"/>
      <c r="E816" s="95"/>
      <c r="F816" s="95"/>
      <c r="G816" s="258"/>
    </row>
    <row r="817" spans="1:7" ht="15.85">
      <c r="A817" s="126"/>
      <c r="B817" s="257"/>
      <c r="C817" s="95"/>
      <c r="D817" s="95"/>
      <c r="E817" s="95"/>
      <c r="F817" s="95"/>
      <c r="G817" s="258"/>
    </row>
    <row r="818" spans="1:7" ht="15.85">
      <c r="A818" s="126"/>
      <c r="B818" s="257"/>
      <c r="C818" s="95"/>
      <c r="D818" s="95"/>
      <c r="E818" s="95"/>
      <c r="F818" s="95"/>
      <c r="G818" s="258"/>
    </row>
    <row r="819" spans="1:7" ht="15.85">
      <c r="A819" s="126"/>
      <c r="B819" s="257"/>
      <c r="C819" s="95"/>
      <c r="D819" s="95"/>
      <c r="E819" s="95"/>
      <c r="F819" s="95"/>
      <c r="G819" s="258"/>
    </row>
    <row r="820" spans="1:7" ht="15.85">
      <c r="A820" s="126"/>
      <c r="B820" s="257"/>
      <c r="C820" s="95"/>
      <c r="D820" s="95"/>
      <c r="E820" s="95"/>
      <c r="F820" s="95"/>
      <c r="G820" s="258"/>
    </row>
    <row r="821" spans="1:7" ht="15.85">
      <c r="A821" s="126"/>
      <c r="B821" s="257"/>
      <c r="C821" s="95"/>
      <c r="D821" s="95"/>
      <c r="E821" s="95"/>
      <c r="F821" s="95"/>
      <c r="G821" s="258"/>
    </row>
    <row r="822" spans="1:7" ht="15.85">
      <c r="A822" s="126"/>
      <c r="B822" s="257"/>
      <c r="C822" s="95"/>
      <c r="D822" s="95"/>
      <c r="E822" s="95"/>
      <c r="F822" s="95"/>
      <c r="G822" s="258"/>
    </row>
    <row r="823" spans="1:7" ht="15.85">
      <c r="A823" s="126"/>
      <c r="B823" s="257"/>
      <c r="C823" s="95"/>
      <c r="D823" s="95"/>
      <c r="E823" s="95"/>
      <c r="F823" s="95"/>
      <c r="G823" s="258"/>
    </row>
    <row r="824" spans="1:7" ht="15.85">
      <c r="A824" s="126"/>
      <c r="B824" s="257"/>
      <c r="C824" s="95"/>
      <c r="D824" s="95"/>
      <c r="E824" s="95"/>
      <c r="F824" s="95"/>
      <c r="G824" s="258"/>
    </row>
    <row r="825" spans="1:7" ht="15.85">
      <c r="A825" s="126"/>
      <c r="B825" s="257"/>
      <c r="C825" s="95"/>
      <c r="D825" s="95"/>
      <c r="E825" s="95"/>
      <c r="F825" s="95"/>
      <c r="G825" s="258"/>
    </row>
    <row r="826" spans="1:7" ht="15.85">
      <c r="A826" s="126"/>
      <c r="B826" s="257"/>
      <c r="C826" s="95"/>
      <c r="D826" s="95"/>
      <c r="E826" s="95"/>
      <c r="F826" s="95"/>
      <c r="G826" s="258"/>
    </row>
    <row r="827" spans="1:7" ht="15.85">
      <c r="A827" s="126"/>
      <c r="B827" s="257"/>
      <c r="C827" s="95"/>
      <c r="D827" s="95"/>
      <c r="E827" s="95"/>
      <c r="F827" s="95"/>
      <c r="G827" s="258"/>
    </row>
    <row r="828" spans="1:7" ht="15.85">
      <c r="A828" s="126"/>
      <c r="B828" s="257"/>
      <c r="C828" s="95"/>
      <c r="D828" s="95"/>
      <c r="E828" s="95"/>
      <c r="F828" s="95"/>
      <c r="G828" s="258"/>
    </row>
    <row r="829" spans="1:7" ht="15.85">
      <c r="A829" s="126"/>
      <c r="B829" s="257"/>
      <c r="C829" s="95"/>
      <c r="D829" s="95"/>
      <c r="E829" s="95"/>
      <c r="F829" s="95"/>
      <c r="G829" s="258"/>
    </row>
    <row r="830" spans="1:7" ht="15.85">
      <c r="A830" s="126"/>
      <c r="B830" s="257"/>
      <c r="C830" s="95"/>
      <c r="D830" s="95"/>
      <c r="E830" s="95"/>
      <c r="F830" s="95"/>
      <c r="G830" s="258"/>
    </row>
    <row r="831" spans="1:7" ht="15.85">
      <c r="A831" s="126"/>
      <c r="B831" s="257"/>
      <c r="C831" s="95"/>
      <c r="D831" s="95"/>
      <c r="E831" s="95"/>
      <c r="F831" s="95"/>
      <c r="G831" s="258"/>
    </row>
    <row r="832" spans="1:7" ht="15.85">
      <c r="A832" s="126"/>
      <c r="B832" s="257"/>
      <c r="C832" s="95"/>
      <c r="D832" s="95"/>
      <c r="E832" s="95"/>
      <c r="F832" s="95"/>
      <c r="G832" s="258"/>
    </row>
    <row r="833" spans="1:7" ht="15.85">
      <c r="A833" s="126"/>
      <c r="B833" s="257"/>
      <c r="C833" s="95"/>
      <c r="D833" s="95"/>
      <c r="E833" s="95"/>
      <c r="F833" s="95"/>
      <c r="G833" s="258"/>
    </row>
    <row r="834" spans="1:7" ht="15.85">
      <c r="A834" s="126"/>
      <c r="B834" s="257"/>
      <c r="C834" s="95"/>
      <c r="D834" s="95"/>
      <c r="E834" s="95"/>
      <c r="F834" s="95"/>
      <c r="G834" s="258"/>
    </row>
    <row r="835" spans="1:7" ht="15.85">
      <c r="A835" s="126"/>
      <c r="B835" s="257"/>
      <c r="C835" s="95"/>
      <c r="D835" s="95"/>
      <c r="E835" s="95"/>
      <c r="F835" s="95"/>
      <c r="G835" s="258"/>
    </row>
    <row r="836" spans="1:7" ht="15.85">
      <c r="A836" s="126"/>
      <c r="B836" s="257"/>
      <c r="C836" s="95"/>
      <c r="D836" s="95"/>
      <c r="E836" s="95"/>
      <c r="F836" s="95"/>
      <c r="G836" s="258"/>
    </row>
    <row r="837" spans="1:7" ht="15.85">
      <c r="A837" s="126"/>
      <c r="B837" s="257"/>
      <c r="C837" s="95"/>
      <c r="D837" s="95"/>
      <c r="E837" s="95"/>
      <c r="F837" s="95"/>
      <c r="G837" s="258"/>
    </row>
    <row r="838" spans="1:7" ht="15.85">
      <c r="A838" s="126"/>
      <c r="B838" s="257"/>
      <c r="C838" s="95"/>
      <c r="D838" s="95"/>
      <c r="E838" s="95"/>
      <c r="F838" s="95"/>
      <c r="G838" s="258"/>
    </row>
    <row r="839" spans="1:7" ht="15.85">
      <c r="A839" s="126"/>
      <c r="B839" s="257"/>
      <c r="C839" s="95"/>
      <c r="D839" s="95"/>
      <c r="E839" s="95"/>
      <c r="F839" s="95"/>
      <c r="G839" s="258"/>
    </row>
    <row r="840" spans="1:7" ht="15.85">
      <c r="A840" s="126"/>
      <c r="B840" s="257"/>
      <c r="C840" s="95"/>
      <c r="D840" s="95"/>
      <c r="E840" s="95"/>
      <c r="F840" s="95"/>
      <c r="G840" s="258"/>
    </row>
    <row r="841" spans="1:7" ht="15.85">
      <c r="A841" s="126"/>
      <c r="B841" s="257"/>
      <c r="C841" s="95"/>
      <c r="D841" s="95"/>
      <c r="E841" s="95"/>
      <c r="F841" s="95"/>
      <c r="G841" s="258"/>
    </row>
    <row r="842" spans="1:7" ht="15.85">
      <c r="A842" s="126"/>
      <c r="B842" s="257"/>
      <c r="C842" s="95"/>
      <c r="D842" s="95"/>
      <c r="E842" s="95"/>
      <c r="F842" s="95"/>
      <c r="G842" s="258"/>
    </row>
    <row r="843" spans="1:7" ht="15.85">
      <c r="A843" s="126"/>
      <c r="B843" s="257"/>
      <c r="C843" s="95"/>
      <c r="D843" s="95"/>
      <c r="E843" s="95"/>
      <c r="F843" s="95"/>
      <c r="G843" s="258"/>
    </row>
    <row r="844" spans="1:7" ht="15.85">
      <c r="A844" s="126"/>
      <c r="B844" s="257"/>
      <c r="C844" s="95"/>
      <c r="D844" s="95"/>
      <c r="E844" s="95"/>
      <c r="F844" s="95"/>
      <c r="G844" s="258"/>
    </row>
    <row r="845" spans="1:7" ht="15.85">
      <c r="A845" s="126"/>
      <c r="B845" s="257"/>
      <c r="C845" s="95"/>
      <c r="D845" s="95"/>
      <c r="E845" s="95"/>
      <c r="F845" s="95"/>
      <c r="G845" s="258"/>
    </row>
    <row r="846" spans="1:7" ht="15.85">
      <c r="A846" s="126"/>
      <c r="B846" s="257"/>
      <c r="C846" s="95"/>
      <c r="D846" s="95"/>
      <c r="E846" s="95"/>
      <c r="F846" s="95"/>
      <c r="G846" s="258"/>
    </row>
    <row r="847" spans="1:7" ht="15.85">
      <c r="A847" s="126"/>
      <c r="B847" s="257"/>
      <c r="C847" s="95"/>
      <c r="D847" s="95"/>
      <c r="E847" s="95"/>
      <c r="F847" s="95"/>
      <c r="G847" s="258"/>
    </row>
    <row r="848" spans="1:7" ht="15.85">
      <c r="A848" s="126"/>
      <c r="B848" s="257"/>
      <c r="C848" s="95"/>
      <c r="D848" s="95"/>
      <c r="E848" s="95"/>
      <c r="F848" s="95"/>
      <c r="G848" s="258"/>
    </row>
    <row r="849" spans="1:7" ht="15.85">
      <c r="A849" s="126"/>
      <c r="B849" s="257"/>
      <c r="C849" s="95"/>
      <c r="D849" s="95"/>
      <c r="E849" s="95"/>
      <c r="F849" s="95"/>
      <c r="G849" s="258"/>
    </row>
    <row r="850" spans="1:7" ht="15.85">
      <c r="A850" s="126"/>
      <c r="B850" s="257"/>
      <c r="C850" s="95"/>
      <c r="D850" s="95"/>
      <c r="E850" s="95"/>
      <c r="F850" s="95"/>
      <c r="G850" s="258"/>
    </row>
    <row r="851" spans="1:7" ht="15.85">
      <c r="A851" s="126"/>
      <c r="B851" s="257"/>
      <c r="C851" s="95"/>
      <c r="D851" s="95"/>
      <c r="E851" s="95"/>
      <c r="F851" s="95"/>
      <c r="G851" s="258"/>
    </row>
    <row r="852" spans="1:7" ht="15.85">
      <c r="A852" s="126"/>
      <c r="B852" s="257"/>
      <c r="C852" s="95"/>
      <c r="D852" s="95"/>
      <c r="E852" s="95"/>
      <c r="F852" s="95"/>
      <c r="G852" s="258"/>
    </row>
    <row r="853" spans="1:7" ht="15.85">
      <c r="A853" s="126"/>
      <c r="B853" s="257"/>
      <c r="C853" s="95"/>
      <c r="D853" s="95"/>
      <c r="E853" s="95"/>
      <c r="F853" s="95"/>
      <c r="G853" s="258"/>
    </row>
    <row r="854" spans="1:7" ht="15.85">
      <c r="A854" s="126"/>
      <c r="B854" s="257"/>
      <c r="C854" s="95"/>
      <c r="D854" s="95"/>
      <c r="E854" s="95"/>
      <c r="F854" s="95"/>
      <c r="G854" s="258"/>
    </row>
    <row r="855" spans="1:7" ht="15.85">
      <c r="A855" s="126"/>
      <c r="B855" s="257"/>
      <c r="C855" s="95"/>
      <c r="D855" s="95"/>
      <c r="E855" s="95"/>
      <c r="F855" s="95"/>
      <c r="G855" s="258"/>
    </row>
    <row r="856" spans="1:7" ht="15.85">
      <c r="A856" s="126"/>
      <c r="B856" s="257"/>
      <c r="C856" s="95"/>
      <c r="D856" s="95"/>
      <c r="E856" s="95"/>
      <c r="F856" s="95"/>
      <c r="G856" s="258"/>
    </row>
    <row r="857" spans="1:7" ht="15.85">
      <c r="A857" s="126"/>
      <c r="B857" s="257"/>
      <c r="C857" s="95"/>
      <c r="D857" s="95"/>
      <c r="E857" s="95"/>
      <c r="F857" s="95"/>
      <c r="G857" s="258"/>
    </row>
    <row r="858" spans="1:7" ht="15.85">
      <c r="A858" s="126"/>
      <c r="B858" s="257"/>
      <c r="C858" s="95"/>
      <c r="D858" s="95"/>
      <c r="E858" s="95"/>
      <c r="F858" s="95"/>
      <c r="G858" s="258"/>
    </row>
    <row r="859" spans="1:7" ht="15.85">
      <c r="A859" s="126"/>
      <c r="B859" s="257"/>
      <c r="C859" s="95"/>
      <c r="D859" s="95"/>
      <c r="E859" s="95"/>
      <c r="F859" s="95"/>
      <c r="G859" s="258"/>
    </row>
    <row r="860" spans="1:7" ht="15.85">
      <c r="A860" s="126"/>
      <c r="B860" s="257"/>
      <c r="C860" s="95"/>
      <c r="D860" s="95"/>
      <c r="E860" s="95"/>
      <c r="F860" s="95"/>
      <c r="G860" s="258"/>
    </row>
    <row r="861" spans="1:7" ht="15.85">
      <c r="A861" s="126"/>
      <c r="B861" s="257"/>
      <c r="C861" s="95"/>
      <c r="D861" s="95"/>
      <c r="E861" s="95"/>
      <c r="F861" s="95"/>
      <c r="G861" s="258"/>
    </row>
    <row r="862" spans="1:7" ht="15.85">
      <c r="A862" s="126"/>
      <c r="B862" s="257"/>
      <c r="C862" s="95"/>
      <c r="D862" s="95"/>
      <c r="E862" s="95"/>
      <c r="F862" s="95"/>
      <c r="G862" s="258"/>
    </row>
    <row r="863" spans="1:7" ht="15.85">
      <c r="A863" s="126"/>
      <c r="B863" s="257"/>
      <c r="C863" s="95"/>
      <c r="D863" s="95"/>
      <c r="E863" s="95"/>
      <c r="F863" s="95"/>
      <c r="G863" s="258"/>
    </row>
    <row r="864" spans="1:7" ht="15.85">
      <c r="A864" s="126"/>
      <c r="B864" s="257"/>
      <c r="C864" s="95"/>
      <c r="D864" s="95"/>
      <c r="E864" s="95"/>
      <c r="F864" s="95"/>
      <c r="G864" s="258"/>
    </row>
    <row r="865" spans="1:7" ht="15.85">
      <c r="A865" s="126"/>
      <c r="B865" s="257"/>
      <c r="C865" s="95"/>
      <c r="D865" s="95"/>
      <c r="E865" s="95"/>
      <c r="F865" s="95"/>
      <c r="G865" s="258"/>
    </row>
    <row r="866" spans="1:7" ht="15.85">
      <c r="A866" s="126"/>
      <c r="B866" s="257"/>
      <c r="C866" s="95"/>
      <c r="D866" s="95"/>
      <c r="E866" s="95"/>
      <c r="F866" s="95"/>
      <c r="G866" s="258"/>
    </row>
    <row r="867" spans="1:7" ht="15.85">
      <c r="A867" s="126"/>
      <c r="B867" s="257"/>
      <c r="C867" s="95"/>
      <c r="D867" s="95"/>
      <c r="E867" s="95"/>
      <c r="F867" s="95"/>
      <c r="G867" s="258"/>
    </row>
    <row r="868" spans="1:7" ht="15.85">
      <c r="A868" s="126"/>
      <c r="B868" s="257"/>
      <c r="C868" s="95"/>
      <c r="D868" s="95"/>
      <c r="E868" s="95"/>
      <c r="F868" s="95"/>
      <c r="G868" s="258"/>
    </row>
    <row r="869" spans="1:7" ht="15.85">
      <c r="A869" s="126"/>
      <c r="B869" s="257"/>
      <c r="C869" s="95"/>
      <c r="D869" s="95"/>
      <c r="E869" s="95"/>
      <c r="F869" s="95"/>
      <c r="G869" s="258"/>
    </row>
    <row r="870" spans="1:7" ht="15.85">
      <c r="A870" s="126"/>
      <c r="B870" s="257"/>
      <c r="C870" s="95"/>
      <c r="D870" s="95"/>
      <c r="E870" s="95"/>
      <c r="F870" s="95"/>
      <c r="G870" s="258"/>
    </row>
    <row r="871" spans="1:7" ht="15.85">
      <c r="A871" s="126"/>
      <c r="B871" s="257"/>
      <c r="C871" s="95"/>
      <c r="D871" s="95"/>
      <c r="E871" s="95"/>
      <c r="F871" s="95"/>
      <c r="G871" s="258"/>
    </row>
    <row r="872" spans="1:7" ht="15.85">
      <c r="A872" s="126"/>
      <c r="B872" s="257"/>
      <c r="C872" s="95"/>
      <c r="D872" s="95"/>
      <c r="E872" s="95"/>
      <c r="F872" s="95"/>
      <c r="G872" s="258"/>
    </row>
    <row r="873" spans="1:7" ht="15.85">
      <c r="A873" s="126"/>
      <c r="B873" s="257"/>
      <c r="C873" s="95"/>
      <c r="D873" s="95"/>
      <c r="E873" s="95"/>
      <c r="F873" s="95"/>
      <c r="G873" s="258"/>
    </row>
    <row r="874" spans="1:7" ht="15.85">
      <c r="A874" s="126"/>
      <c r="B874" s="257"/>
      <c r="C874" s="95"/>
      <c r="D874" s="95"/>
      <c r="E874" s="95"/>
      <c r="F874" s="95"/>
      <c r="G874" s="258"/>
    </row>
    <row r="875" spans="1:7" ht="15.85">
      <c r="A875" s="126"/>
      <c r="B875" s="257"/>
      <c r="C875" s="95"/>
      <c r="D875" s="95"/>
      <c r="E875" s="95"/>
      <c r="F875" s="95"/>
      <c r="G875" s="258"/>
    </row>
    <row r="876" spans="1:7" ht="15.85">
      <c r="A876" s="126"/>
      <c r="B876" s="257"/>
      <c r="C876" s="95"/>
      <c r="D876" s="95"/>
      <c r="E876" s="95"/>
      <c r="F876" s="95"/>
      <c r="G876" s="258"/>
    </row>
    <row r="877" spans="1:7" ht="15.85">
      <c r="A877" s="126"/>
      <c r="B877" s="257"/>
      <c r="C877" s="95"/>
      <c r="D877" s="95"/>
      <c r="E877" s="95"/>
      <c r="F877" s="95"/>
      <c r="G877" s="258"/>
    </row>
    <row r="878" spans="1:7" ht="15.85">
      <c r="A878" s="126"/>
      <c r="B878" s="257"/>
      <c r="C878" s="95"/>
      <c r="D878" s="95"/>
      <c r="E878" s="95"/>
      <c r="F878" s="95"/>
      <c r="G878" s="258"/>
    </row>
    <row r="879" spans="1:7" ht="15.85">
      <c r="A879" s="126"/>
      <c r="B879" s="257"/>
      <c r="C879" s="95"/>
      <c r="D879" s="95"/>
      <c r="E879" s="95"/>
      <c r="F879" s="95"/>
      <c r="G879" s="258"/>
    </row>
    <row r="880" spans="1:7" ht="15.85">
      <c r="A880" s="126"/>
      <c r="B880" s="257"/>
      <c r="C880" s="95"/>
      <c r="D880" s="95"/>
      <c r="E880" s="95"/>
      <c r="F880" s="95"/>
      <c r="G880" s="258"/>
    </row>
    <row r="881" spans="1:7" ht="15.85">
      <c r="A881" s="126"/>
      <c r="B881" s="257"/>
      <c r="C881" s="95"/>
      <c r="D881" s="95"/>
      <c r="E881" s="95"/>
      <c r="F881" s="95"/>
      <c r="G881" s="258"/>
    </row>
    <row r="882" spans="1:7" ht="15.85">
      <c r="A882" s="126"/>
      <c r="B882" s="257"/>
      <c r="C882" s="95"/>
      <c r="D882" s="95"/>
      <c r="E882" s="95"/>
      <c r="F882" s="95"/>
      <c r="G882" s="258"/>
    </row>
    <row r="883" spans="1:7" ht="15.85">
      <c r="A883" s="126"/>
      <c r="B883" s="257"/>
      <c r="C883" s="95"/>
      <c r="D883" s="95"/>
      <c r="E883" s="95"/>
      <c r="F883" s="95"/>
      <c r="G883" s="258"/>
    </row>
    <row r="884" spans="1:7" ht="15.85">
      <c r="A884" s="126"/>
      <c r="B884" s="257"/>
      <c r="C884" s="95"/>
      <c r="D884" s="95"/>
      <c r="E884" s="95"/>
      <c r="F884" s="95"/>
      <c r="G884" s="258"/>
    </row>
    <row r="885" spans="1:7" ht="15.85">
      <c r="A885" s="126"/>
      <c r="B885" s="257"/>
      <c r="C885" s="95"/>
      <c r="D885" s="95"/>
      <c r="E885" s="95"/>
      <c r="F885" s="95"/>
      <c r="G885" s="258"/>
    </row>
    <row r="886" spans="1:7" ht="15.85">
      <c r="A886" s="126"/>
      <c r="B886" s="257"/>
      <c r="C886" s="95"/>
      <c r="D886" s="95"/>
      <c r="E886" s="95"/>
      <c r="F886" s="95"/>
      <c r="G886" s="258"/>
    </row>
    <row r="887" spans="1:7" ht="15.85">
      <c r="A887" s="126"/>
      <c r="B887" s="257"/>
      <c r="C887" s="95"/>
      <c r="D887" s="95"/>
      <c r="E887" s="95"/>
      <c r="F887" s="95"/>
      <c r="G887" s="258"/>
    </row>
    <row r="888" spans="1:7" ht="15.85">
      <c r="A888" s="126"/>
      <c r="B888" s="257"/>
      <c r="C888" s="95"/>
      <c r="D888" s="95"/>
      <c r="E888" s="95"/>
      <c r="F888" s="95"/>
      <c r="G888" s="258"/>
    </row>
    <row r="889" spans="1:7" ht="15.85">
      <c r="A889" s="126"/>
      <c r="B889" s="257"/>
      <c r="C889" s="95"/>
      <c r="D889" s="95"/>
      <c r="E889" s="95"/>
      <c r="F889" s="95"/>
      <c r="G889" s="258"/>
    </row>
    <row r="890" spans="1:7" ht="15.85">
      <c r="A890" s="126"/>
      <c r="B890" s="257"/>
      <c r="C890" s="95"/>
      <c r="D890" s="95"/>
      <c r="E890" s="95"/>
      <c r="F890" s="95"/>
      <c r="G890" s="258"/>
    </row>
    <row r="891" spans="1:7" ht="15.85">
      <c r="A891" s="126"/>
      <c r="B891" s="257"/>
      <c r="C891" s="95"/>
      <c r="D891" s="95"/>
      <c r="E891" s="95"/>
      <c r="F891" s="95"/>
      <c r="G891" s="258"/>
    </row>
    <row r="892" spans="1:7" ht="15.85">
      <c r="A892" s="126"/>
      <c r="B892" s="257"/>
      <c r="C892" s="95"/>
      <c r="D892" s="95"/>
      <c r="E892" s="95"/>
      <c r="F892" s="95"/>
      <c r="G892" s="258"/>
    </row>
    <row r="893" spans="1:7" ht="15.85">
      <c r="A893" s="126"/>
      <c r="B893" s="257"/>
      <c r="C893" s="95"/>
      <c r="D893" s="95"/>
      <c r="E893" s="95"/>
      <c r="F893" s="95"/>
      <c r="G893" s="258"/>
    </row>
    <row r="894" spans="1:7" ht="15.85">
      <c r="A894" s="126"/>
      <c r="B894" s="257"/>
      <c r="C894" s="95"/>
      <c r="D894" s="95"/>
      <c r="E894" s="95"/>
      <c r="F894" s="95"/>
      <c r="G894" s="258"/>
    </row>
    <row r="895" spans="1:7" ht="15.85">
      <c r="A895" s="126"/>
      <c r="B895" s="257"/>
      <c r="C895" s="95"/>
      <c r="D895" s="95"/>
      <c r="E895" s="95"/>
      <c r="F895" s="95"/>
      <c r="G895" s="258"/>
    </row>
    <row r="896" spans="1:7" ht="15.85">
      <c r="A896" s="126"/>
      <c r="B896" s="257"/>
      <c r="C896" s="95"/>
      <c r="D896" s="95"/>
      <c r="E896" s="95"/>
      <c r="F896" s="95"/>
      <c r="G896" s="258"/>
    </row>
    <row r="897" spans="1:7" ht="15.85">
      <c r="A897" s="126"/>
      <c r="B897" s="257"/>
      <c r="C897" s="95"/>
      <c r="D897" s="95"/>
      <c r="E897" s="95"/>
      <c r="F897" s="95"/>
      <c r="G897" s="258"/>
    </row>
    <row r="898" spans="1:7" ht="15.85">
      <c r="A898" s="126"/>
      <c r="B898" s="257"/>
      <c r="C898" s="95"/>
      <c r="D898" s="95"/>
      <c r="E898" s="95"/>
      <c r="F898" s="95"/>
      <c r="G898" s="258"/>
    </row>
    <row r="899" spans="1:7" ht="15.85">
      <c r="A899" s="126"/>
      <c r="B899" s="257"/>
      <c r="C899" s="95"/>
      <c r="D899" s="95"/>
      <c r="E899" s="95"/>
      <c r="F899" s="95"/>
      <c r="G899" s="258"/>
    </row>
    <row r="900" spans="1:7" ht="15.85">
      <c r="A900" s="126"/>
      <c r="B900" s="257"/>
      <c r="C900" s="95"/>
      <c r="D900" s="95"/>
      <c r="E900" s="95"/>
      <c r="F900" s="95"/>
      <c r="G900" s="258"/>
    </row>
    <row r="901" spans="1:7" ht="15.85">
      <c r="A901" s="126"/>
      <c r="B901" s="257"/>
      <c r="C901" s="95"/>
      <c r="D901" s="95"/>
      <c r="E901" s="95"/>
      <c r="F901" s="95"/>
      <c r="G901" s="258"/>
    </row>
    <row r="902" spans="1:7" ht="15.85">
      <c r="A902" s="126"/>
      <c r="B902" s="257"/>
      <c r="C902" s="95"/>
      <c r="D902" s="95"/>
      <c r="E902" s="95"/>
      <c r="F902" s="95"/>
      <c r="G902" s="258"/>
    </row>
    <row r="903" spans="1:7" ht="15.85">
      <c r="A903" s="126"/>
      <c r="B903" s="257"/>
      <c r="C903" s="95"/>
      <c r="D903" s="95"/>
      <c r="E903" s="95"/>
      <c r="F903" s="95"/>
      <c r="G903" s="258"/>
    </row>
    <row r="904" spans="1:7" ht="15.85">
      <c r="A904" s="126"/>
      <c r="B904" s="257"/>
      <c r="C904" s="95"/>
      <c r="D904" s="95"/>
      <c r="E904" s="95"/>
      <c r="F904" s="95"/>
      <c r="G904" s="258"/>
    </row>
    <row r="905" spans="1:7" ht="15.85">
      <c r="A905" s="126"/>
      <c r="B905" s="257"/>
      <c r="C905" s="95"/>
      <c r="D905" s="95"/>
      <c r="E905" s="95"/>
      <c r="F905" s="95"/>
      <c r="G905" s="258"/>
    </row>
    <row r="906" spans="1:7" ht="15.85">
      <c r="A906" s="126"/>
      <c r="B906" s="257"/>
      <c r="C906" s="95"/>
      <c r="D906" s="95"/>
      <c r="E906" s="95"/>
      <c r="F906" s="95"/>
      <c r="G906" s="258"/>
    </row>
    <row r="907" spans="1:7" ht="15.85">
      <c r="A907" s="126"/>
      <c r="B907" s="257"/>
      <c r="C907" s="95"/>
      <c r="D907" s="95"/>
      <c r="E907" s="95"/>
      <c r="F907" s="95"/>
      <c r="G907" s="258"/>
    </row>
    <row r="908" spans="1:7" ht="15.85">
      <c r="A908" s="126"/>
      <c r="B908" s="257"/>
      <c r="C908" s="95"/>
      <c r="D908" s="95"/>
      <c r="E908" s="95"/>
      <c r="F908" s="95"/>
      <c r="G908" s="258"/>
    </row>
    <row r="909" spans="1:7" ht="15.85">
      <c r="A909" s="126"/>
      <c r="B909" s="257"/>
      <c r="C909" s="95"/>
      <c r="D909" s="95"/>
      <c r="E909" s="95"/>
      <c r="F909" s="95"/>
      <c r="G909" s="258"/>
    </row>
    <row r="910" spans="1:7" ht="15.85">
      <c r="A910" s="126"/>
      <c r="B910" s="257"/>
      <c r="C910" s="95"/>
      <c r="D910" s="95"/>
      <c r="E910" s="95"/>
      <c r="F910" s="95"/>
      <c r="G910" s="258"/>
    </row>
    <row r="911" spans="1:7" ht="15.85">
      <c r="A911" s="126"/>
      <c r="B911" s="257"/>
      <c r="C911" s="95"/>
      <c r="D911" s="95"/>
      <c r="E911" s="95"/>
      <c r="F911" s="95"/>
      <c r="G911" s="258"/>
    </row>
    <row r="912" spans="1:7" ht="15.85">
      <c r="A912" s="126"/>
      <c r="B912" s="257"/>
      <c r="C912" s="95"/>
      <c r="D912" s="95"/>
      <c r="E912" s="95"/>
      <c r="F912" s="95"/>
      <c r="G912" s="258"/>
    </row>
    <row r="913" spans="1:7" ht="15.85">
      <c r="A913" s="126"/>
      <c r="B913" s="257"/>
      <c r="C913" s="95"/>
      <c r="D913" s="95"/>
      <c r="E913" s="95"/>
      <c r="F913" s="95"/>
      <c r="G913" s="258"/>
    </row>
    <row r="914" spans="1:7" ht="15.85">
      <c r="A914" s="126"/>
      <c r="B914" s="257"/>
      <c r="C914" s="95"/>
      <c r="D914" s="95"/>
      <c r="E914" s="95"/>
      <c r="F914" s="95"/>
      <c r="G914" s="258"/>
    </row>
    <row r="915" spans="1:7" ht="15.85">
      <c r="A915" s="126"/>
      <c r="B915" s="257"/>
      <c r="C915" s="95"/>
      <c r="D915" s="95"/>
      <c r="E915" s="95"/>
      <c r="F915" s="95"/>
      <c r="G915" s="258"/>
    </row>
    <row r="916" spans="1:7" ht="15.85">
      <c r="A916" s="126"/>
      <c r="B916" s="257"/>
      <c r="C916" s="95"/>
      <c r="D916" s="95"/>
      <c r="E916" s="95"/>
      <c r="F916" s="95"/>
      <c r="G916" s="258"/>
    </row>
    <row r="917" spans="1:7" ht="15.85">
      <c r="A917" s="126"/>
      <c r="B917" s="257"/>
      <c r="C917" s="95"/>
      <c r="D917" s="95"/>
      <c r="E917" s="95"/>
      <c r="F917" s="95"/>
      <c r="G917" s="258"/>
    </row>
    <row r="918" spans="1:7" ht="15.85">
      <c r="A918" s="126"/>
      <c r="B918" s="257"/>
      <c r="C918" s="95"/>
      <c r="D918" s="95"/>
      <c r="E918" s="95"/>
      <c r="F918" s="95"/>
      <c r="G918" s="258"/>
    </row>
    <row r="919" spans="1:7" ht="15.85">
      <c r="A919" s="126"/>
      <c r="B919" s="257"/>
      <c r="C919" s="95"/>
      <c r="D919" s="95"/>
      <c r="E919" s="95"/>
      <c r="F919" s="95"/>
      <c r="G919" s="258"/>
    </row>
    <row r="920" spans="1:7" ht="15.85">
      <c r="A920" s="126"/>
      <c r="B920" s="257"/>
      <c r="C920" s="95"/>
      <c r="D920" s="95"/>
      <c r="E920" s="95"/>
      <c r="F920" s="95"/>
      <c r="G920" s="258"/>
    </row>
    <row r="921" spans="1:7" ht="15.85">
      <c r="A921" s="126"/>
      <c r="B921" s="257"/>
      <c r="C921" s="95"/>
      <c r="D921" s="95"/>
      <c r="E921" s="95"/>
      <c r="F921" s="95"/>
      <c r="G921" s="258"/>
    </row>
    <row r="922" spans="1:7" ht="15.85">
      <c r="A922" s="126"/>
      <c r="B922" s="257"/>
      <c r="C922" s="95"/>
      <c r="D922" s="95"/>
      <c r="E922" s="95"/>
      <c r="F922" s="95"/>
      <c r="G922" s="258"/>
    </row>
    <row r="923" spans="1:7" ht="15.85">
      <c r="A923" s="126"/>
      <c r="B923" s="257"/>
      <c r="C923" s="95"/>
      <c r="D923" s="95"/>
      <c r="E923" s="95"/>
      <c r="F923" s="95"/>
      <c r="G923" s="258"/>
    </row>
    <row r="924" spans="1:7" ht="15.85">
      <c r="A924" s="126"/>
      <c r="B924" s="257"/>
      <c r="C924" s="95"/>
      <c r="D924" s="95"/>
      <c r="E924" s="95"/>
      <c r="F924" s="95"/>
      <c r="G924" s="258"/>
    </row>
    <row r="925" spans="1:7" ht="15.85">
      <c r="A925" s="126"/>
      <c r="B925" s="257"/>
      <c r="C925" s="95"/>
      <c r="D925" s="95"/>
      <c r="E925" s="95"/>
      <c r="F925" s="95"/>
      <c r="G925" s="258"/>
    </row>
    <row r="926" spans="1:7" ht="15.85">
      <c r="A926" s="126"/>
      <c r="B926" s="257"/>
      <c r="C926" s="95"/>
      <c r="D926" s="95"/>
      <c r="E926" s="95"/>
      <c r="F926" s="95"/>
      <c r="G926" s="258"/>
    </row>
    <row r="927" spans="1:7" ht="15.85">
      <c r="A927" s="126"/>
      <c r="B927" s="257"/>
      <c r="C927" s="95"/>
      <c r="D927" s="95"/>
      <c r="E927" s="95"/>
      <c r="F927" s="95"/>
      <c r="G927" s="258"/>
    </row>
    <row r="928" spans="1:7" ht="15.85">
      <c r="A928" s="126"/>
      <c r="B928" s="257"/>
      <c r="C928" s="95"/>
      <c r="D928" s="95"/>
      <c r="E928" s="95"/>
      <c r="F928" s="95"/>
      <c r="G928" s="258"/>
    </row>
    <row r="929" spans="1:7" ht="15.85">
      <c r="A929" s="126"/>
      <c r="B929" s="257"/>
      <c r="C929" s="95"/>
      <c r="D929" s="95"/>
      <c r="E929" s="95"/>
      <c r="F929" s="95"/>
      <c r="G929" s="258"/>
    </row>
    <row r="930" spans="1:7" ht="15.85">
      <c r="A930" s="126"/>
      <c r="B930" s="257"/>
      <c r="C930" s="95"/>
      <c r="D930" s="95"/>
      <c r="E930" s="95"/>
      <c r="F930" s="95"/>
      <c r="G930" s="258"/>
    </row>
    <row r="931" spans="1:7" ht="15.85">
      <c r="A931" s="126"/>
      <c r="B931" s="257"/>
      <c r="C931" s="95"/>
      <c r="D931" s="95"/>
      <c r="E931" s="95"/>
      <c r="F931" s="95"/>
      <c r="G931" s="258"/>
    </row>
    <row r="932" spans="1:7" ht="15.85">
      <c r="A932" s="126"/>
      <c r="B932" s="257"/>
      <c r="C932" s="95"/>
      <c r="D932" s="95"/>
      <c r="E932" s="95"/>
      <c r="F932" s="95"/>
      <c r="G932" s="258"/>
    </row>
    <row r="933" spans="1:7" ht="15.85">
      <c r="A933" s="126"/>
      <c r="B933" s="257"/>
      <c r="C933" s="95"/>
      <c r="D933" s="95"/>
      <c r="E933" s="95"/>
      <c r="F933" s="95"/>
      <c r="G933" s="258"/>
    </row>
    <row r="934" spans="1:7" ht="15.85">
      <c r="A934" s="126"/>
      <c r="B934" s="257"/>
      <c r="C934" s="95"/>
      <c r="D934" s="95"/>
      <c r="E934" s="95"/>
      <c r="F934" s="95"/>
      <c r="G934" s="258"/>
    </row>
    <row r="935" spans="1:7" ht="15.85">
      <c r="A935" s="126"/>
      <c r="B935" s="257"/>
      <c r="C935" s="95"/>
      <c r="D935" s="95"/>
      <c r="E935" s="95"/>
      <c r="F935" s="95"/>
      <c r="G935" s="258"/>
    </row>
    <row r="936" spans="1:7" ht="15.85">
      <c r="A936" s="126"/>
      <c r="B936" s="257"/>
      <c r="C936" s="95"/>
      <c r="D936" s="95"/>
      <c r="E936" s="95"/>
      <c r="F936" s="95"/>
      <c r="G936" s="258"/>
    </row>
    <row r="937" spans="1:7" ht="15.85">
      <c r="A937" s="126"/>
      <c r="B937" s="257"/>
      <c r="C937" s="95"/>
      <c r="D937" s="95"/>
      <c r="E937" s="95"/>
      <c r="F937" s="95"/>
      <c r="G937" s="258"/>
    </row>
    <row r="938" spans="1:7" ht="15.85">
      <c r="A938" s="126"/>
      <c r="B938" s="257"/>
      <c r="C938" s="95"/>
      <c r="D938" s="95"/>
      <c r="E938" s="95"/>
      <c r="F938" s="95"/>
      <c r="G938" s="258"/>
    </row>
    <row r="939" spans="1:7" ht="15.85">
      <c r="A939" s="126"/>
      <c r="B939" s="257"/>
      <c r="C939" s="95"/>
      <c r="D939" s="95"/>
      <c r="E939" s="95"/>
      <c r="F939" s="95"/>
      <c r="G939" s="258"/>
    </row>
    <row r="940" spans="1:7" ht="15.85">
      <c r="A940" s="126"/>
      <c r="B940" s="257"/>
      <c r="C940" s="95"/>
      <c r="D940" s="95"/>
      <c r="E940" s="95"/>
      <c r="F940" s="95"/>
      <c r="G940" s="258"/>
    </row>
    <row r="941" spans="1:7" ht="15.85">
      <c r="A941" s="126"/>
      <c r="B941" s="257"/>
      <c r="C941" s="95"/>
      <c r="D941" s="95"/>
      <c r="E941" s="95"/>
      <c r="F941" s="95"/>
      <c r="G941" s="258"/>
    </row>
    <row r="942" spans="1:7" ht="15.85">
      <c r="A942" s="126"/>
      <c r="B942" s="257"/>
      <c r="C942" s="95"/>
      <c r="D942" s="95"/>
      <c r="E942" s="95"/>
      <c r="F942" s="95"/>
      <c r="G942" s="258"/>
    </row>
    <row r="943" spans="1:7" ht="15.85">
      <c r="A943" s="126"/>
      <c r="B943" s="257"/>
      <c r="C943" s="95"/>
      <c r="D943" s="95"/>
      <c r="E943" s="95"/>
      <c r="F943" s="95"/>
      <c r="G943" s="258"/>
    </row>
    <row r="944" spans="1:7" ht="15.85">
      <c r="A944" s="126"/>
      <c r="B944" s="257"/>
      <c r="C944" s="95"/>
      <c r="D944" s="95"/>
      <c r="E944" s="95"/>
      <c r="F944" s="95"/>
      <c r="G944" s="258"/>
    </row>
    <row r="945" spans="1:7" ht="15.85">
      <c r="A945" s="126"/>
      <c r="B945" s="257"/>
      <c r="C945" s="95"/>
      <c r="D945" s="95"/>
      <c r="E945" s="95"/>
      <c r="F945" s="95"/>
      <c r="G945" s="258"/>
    </row>
    <row r="946" spans="1:7" ht="15.85">
      <c r="A946" s="126"/>
      <c r="B946" s="257"/>
      <c r="C946" s="95"/>
      <c r="D946" s="95"/>
      <c r="E946" s="95"/>
      <c r="F946" s="95"/>
      <c r="G946" s="258"/>
    </row>
    <row r="947" spans="1:7" ht="15.85">
      <c r="A947" s="126"/>
      <c r="B947" s="257"/>
      <c r="C947" s="95"/>
      <c r="D947" s="95"/>
      <c r="E947" s="95"/>
      <c r="F947" s="95"/>
      <c r="G947" s="258"/>
    </row>
    <row r="948" spans="1:7" ht="15.85">
      <c r="A948" s="126"/>
      <c r="B948" s="257"/>
      <c r="C948" s="95"/>
      <c r="D948" s="95"/>
      <c r="E948" s="95"/>
      <c r="F948" s="95"/>
      <c r="G948" s="258"/>
    </row>
    <row r="949" spans="1:7" ht="15.85">
      <c r="A949" s="126"/>
      <c r="B949" s="257"/>
      <c r="C949" s="95"/>
      <c r="D949" s="95"/>
      <c r="E949" s="95"/>
      <c r="F949" s="95"/>
      <c r="G949" s="258"/>
    </row>
    <row r="950" spans="1:7" ht="15.85">
      <c r="A950" s="126"/>
      <c r="B950" s="257"/>
      <c r="C950" s="95"/>
      <c r="D950" s="95"/>
      <c r="E950" s="95"/>
      <c r="F950" s="95"/>
      <c r="G950" s="258"/>
    </row>
    <row r="951" spans="1:7" ht="15.85">
      <c r="A951" s="126"/>
      <c r="B951" s="257"/>
      <c r="C951" s="95"/>
      <c r="D951" s="95"/>
      <c r="E951" s="95"/>
      <c r="F951" s="95"/>
      <c r="G951" s="258"/>
    </row>
    <row r="952" spans="1:7" ht="15.85">
      <c r="A952" s="126"/>
      <c r="B952" s="257"/>
      <c r="C952" s="95"/>
      <c r="D952" s="95"/>
      <c r="E952" s="95"/>
      <c r="F952" s="95"/>
      <c r="G952" s="258"/>
    </row>
    <row r="953" spans="1:7" ht="15.85">
      <c r="A953" s="126"/>
      <c r="B953" s="257"/>
      <c r="C953" s="95"/>
      <c r="D953" s="95"/>
      <c r="E953" s="95"/>
      <c r="F953" s="95"/>
      <c r="G953" s="258"/>
    </row>
    <row r="954" spans="1:7" ht="15.85">
      <c r="A954" s="126"/>
      <c r="B954" s="257"/>
      <c r="C954" s="95"/>
      <c r="D954" s="95"/>
      <c r="E954" s="95"/>
      <c r="F954" s="95"/>
      <c r="G954" s="258"/>
    </row>
    <row r="955" spans="1:7" ht="15.85">
      <c r="A955" s="126"/>
      <c r="B955" s="257"/>
      <c r="C955" s="95"/>
      <c r="D955" s="95"/>
      <c r="E955" s="95"/>
      <c r="F955" s="95"/>
      <c r="G955" s="258"/>
    </row>
    <row r="956" spans="1:7" ht="15.85">
      <c r="A956" s="126"/>
      <c r="B956" s="257"/>
      <c r="C956" s="95"/>
      <c r="D956" s="95"/>
      <c r="E956" s="95"/>
      <c r="F956" s="95"/>
      <c r="G956" s="258"/>
    </row>
    <row r="957" spans="1:7" ht="15.85">
      <c r="A957" s="126"/>
      <c r="B957" s="257"/>
      <c r="C957" s="95"/>
      <c r="D957" s="95"/>
      <c r="E957" s="95"/>
      <c r="F957" s="95"/>
      <c r="G957" s="258"/>
    </row>
    <row r="958" spans="1:7" ht="15.85">
      <c r="A958" s="126"/>
      <c r="B958" s="257"/>
      <c r="C958" s="95"/>
      <c r="D958" s="95"/>
      <c r="E958" s="95"/>
      <c r="F958" s="95"/>
      <c r="G958" s="258"/>
    </row>
    <row r="959" spans="1:7" ht="15.85">
      <c r="A959" s="126"/>
      <c r="B959" s="257"/>
      <c r="C959" s="95"/>
      <c r="D959" s="95"/>
      <c r="E959" s="95"/>
      <c r="F959" s="95"/>
      <c r="G959" s="258"/>
    </row>
    <row r="960" spans="1:7" ht="15.85">
      <c r="A960" s="126"/>
      <c r="B960" s="257"/>
      <c r="C960" s="95"/>
      <c r="D960" s="95"/>
      <c r="E960" s="95"/>
      <c r="F960" s="95"/>
      <c r="G960" s="258"/>
    </row>
    <row r="961" spans="1:7" ht="15.85">
      <c r="A961" s="126"/>
      <c r="B961" s="257"/>
      <c r="C961" s="95"/>
      <c r="D961" s="95"/>
      <c r="E961" s="95"/>
      <c r="F961" s="95"/>
      <c r="G961" s="258"/>
    </row>
    <row r="962" spans="1:7" ht="15.85">
      <c r="A962" s="126"/>
      <c r="B962" s="257"/>
      <c r="C962" s="95"/>
      <c r="D962" s="95"/>
      <c r="E962" s="95"/>
      <c r="F962" s="95"/>
      <c r="G962" s="258"/>
    </row>
    <row r="963" spans="1:7" ht="15.85">
      <c r="A963" s="126"/>
      <c r="B963" s="257"/>
      <c r="C963" s="95"/>
      <c r="D963" s="95"/>
      <c r="E963" s="95"/>
      <c r="F963" s="95"/>
      <c r="G963" s="258"/>
    </row>
    <row r="964" spans="1:7" ht="15.85">
      <c r="A964" s="126"/>
      <c r="B964" s="257"/>
      <c r="C964" s="95"/>
      <c r="D964" s="95"/>
      <c r="E964" s="95"/>
      <c r="F964" s="95"/>
      <c r="G964" s="258"/>
    </row>
    <row r="965" spans="1:7" ht="15.85">
      <c r="A965" s="126"/>
      <c r="B965" s="257"/>
      <c r="C965" s="95"/>
      <c r="D965" s="95"/>
      <c r="E965" s="95"/>
      <c r="F965" s="95"/>
      <c r="G965" s="258"/>
    </row>
    <row r="966" spans="1:7" ht="15.85">
      <c r="A966" s="126"/>
      <c r="B966" s="257"/>
      <c r="C966" s="95"/>
      <c r="D966" s="95"/>
      <c r="E966" s="95"/>
      <c r="F966" s="95"/>
      <c r="G966" s="258"/>
    </row>
    <row r="967" spans="1:7" ht="15.85">
      <c r="A967" s="126"/>
      <c r="B967" s="257"/>
      <c r="C967" s="95"/>
      <c r="D967" s="95"/>
      <c r="E967" s="95"/>
      <c r="F967" s="95"/>
      <c r="G967" s="258"/>
    </row>
    <row r="968" spans="1:7" ht="15.85">
      <c r="A968" s="126"/>
      <c r="B968" s="257"/>
      <c r="C968" s="95"/>
      <c r="D968" s="95"/>
      <c r="E968" s="95"/>
      <c r="F968" s="95"/>
      <c r="G968" s="258"/>
    </row>
    <row r="969" spans="1:7" ht="15.85">
      <c r="A969" s="126"/>
      <c r="B969" s="257"/>
      <c r="C969" s="95"/>
      <c r="D969" s="95"/>
      <c r="E969" s="95"/>
      <c r="F969" s="95"/>
      <c r="G969" s="258"/>
    </row>
    <row r="970" spans="1:7" ht="15.85">
      <c r="A970" s="126"/>
      <c r="B970" s="257"/>
      <c r="C970" s="95"/>
      <c r="D970" s="95"/>
      <c r="E970" s="95"/>
      <c r="F970" s="95"/>
      <c r="G970" s="258"/>
    </row>
    <row r="971" spans="1:7" ht="15.85">
      <c r="A971" s="126"/>
      <c r="B971" s="257"/>
      <c r="C971" s="95"/>
      <c r="D971" s="95"/>
      <c r="E971" s="95"/>
      <c r="F971" s="95"/>
      <c r="G971" s="258"/>
    </row>
    <row r="972" spans="1:7" ht="15.85">
      <c r="A972" s="126"/>
      <c r="B972" s="257"/>
      <c r="C972" s="95"/>
      <c r="D972" s="95"/>
      <c r="E972" s="95"/>
      <c r="F972" s="95"/>
      <c r="G972" s="258"/>
    </row>
    <row r="973" spans="1:7" ht="15.85">
      <c r="A973" s="126"/>
      <c r="B973" s="257"/>
      <c r="C973" s="95"/>
      <c r="D973" s="95"/>
      <c r="E973" s="95"/>
      <c r="F973" s="95"/>
      <c r="G973" s="258"/>
    </row>
    <row r="974" spans="1:7" ht="15.85">
      <c r="A974" s="126"/>
      <c r="B974" s="257"/>
      <c r="C974" s="95"/>
      <c r="D974" s="95"/>
      <c r="E974" s="95"/>
      <c r="F974" s="95"/>
      <c r="G974" s="258"/>
    </row>
    <row r="975" spans="1:7" ht="15.85">
      <c r="A975" s="126"/>
      <c r="B975" s="257"/>
      <c r="C975" s="95"/>
      <c r="D975" s="95"/>
      <c r="E975" s="95"/>
      <c r="F975" s="95"/>
      <c r="G975" s="258"/>
    </row>
    <row r="976" spans="1:7" ht="15.85">
      <c r="A976" s="126"/>
      <c r="B976" s="257"/>
      <c r="C976" s="95"/>
      <c r="D976" s="95"/>
      <c r="E976" s="95"/>
      <c r="F976" s="95"/>
      <c r="G976" s="258"/>
    </row>
    <row r="977" spans="1:7" ht="15.85">
      <c r="A977" s="126"/>
      <c r="B977" s="257"/>
      <c r="C977" s="95"/>
      <c r="D977" s="95"/>
      <c r="E977" s="95"/>
      <c r="F977" s="95"/>
      <c r="G977" s="258"/>
    </row>
    <row r="978" spans="1:7" ht="15.85">
      <c r="A978" s="126"/>
      <c r="B978" s="257"/>
      <c r="C978" s="95"/>
      <c r="D978" s="95"/>
      <c r="E978" s="95"/>
      <c r="F978" s="95"/>
      <c r="G978" s="258"/>
    </row>
    <row r="979" spans="1:7" ht="15.85">
      <c r="A979" s="126"/>
      <c r="B979" s="257"/>
      <c r="C979" s="95"/>
      <c r="D979" s="95"/>
      <c r="E979" s="95"/>
      <c r="F979" s="95"/>
      <c r="G979" s="258"/>
    </row>
    <row r="980" spans="1:7" ht="15.85">
      <c r="A980" s="126"/>
      <c r="B980" s="257"/>
      <c r="C980" s="95"/>
      <c r="D980" s="95"/>
      <c r="E980" s="95"/>
      <c r="F980" s="95"/>
      <c r="G980" s="258"/>
    </row>
    <row r="981" spans="1:7" ht="15.85">
      <c r="A981" s="126"/>
      <c r="B981" s="257"/>
      <c r="C981" s="95"/>
      <c r="D981" s="95"/>
      <c r="E981" s="95"/>
      <c r="F981" s="95"/>
      <c r="G981" s="258"/>
    </row>
    <row r="982" spans="1:7" ht="15.85">
      <c r="A982" s="126"/>
      <c r="B982" s="257"/>
      <c r="C982" s="95"/>
      <c r="D982" s="95"/>
      <c r="E982" s="95"/>
      <c r="F982" s="95"/>
      <c r="G982" s="258"/>
    </row>
    <row r="983" spans="1:7" ht="15.85">
      <c r="A983" s="126"/>
      <c r="B983" s="257"/>
      <c r="C983" s="95"/>
      <c r="D983" s="95"/>
      <c r="E983" s="95"/>
      <c r="F983" s="95"/>
      <c r="G983" s="258"/>
    </row>
    <row r="984" spans="1:7" ht="15.85">
      <c r="A984" s="126"/>
      <c r="B984" s="257"/>
      <c r="C984" s="95"/>
      <c r="D984" s="95"/>
      <c r="E984" s="95"/>
      <c r="F984" s="95"/>
      <c r="G984" s="258"/>
    </row>
    <row r="985" spans="1:7" ht="15.85">
      <c r="A985" s="126"/>
      <c r="B985" s="257"/>
      <c r="C985" s="95"/>
      <c r="D985" s="95"/>
      <c r="E985" s="95"/>
      <c r="F985" s="95"/>
      <c r="G985" s="258"/>
    </row>
    <row r="986" spans="1:7" ht="15.85">
      <c r="A986" s="126"/>
      <c r="B986" s="257"/>
      <c r="C986" s="95"/>
      <c r="D986" s="95"/>
      <c r="E986" s="95"/>
      <c r="F986" s="95"/>
      <c r="G986" s="258"/>
    </row>
    <row r="987" spans="1:7" ht="15.85">
      <c r="A987" s="126"/>
      <c r="B987" s="257"/>
      <c r="C987" s="95"/>
      <c r="D987" s="95"/>
      <c r="E987" s="95"/>
      <c r="F987" s="95"/>
      <c r="G987" s="258"/>
    </row>
    <row r="988" spans="1:7" ht="15.85">
      <c r="A988" s="126"/>
      <c r="B988" s="257"/>
      <c r="C988" s="95"/>
      <c r="D988" s="95"/>
      <c r="E988" s="95"/>
      <c r="F988" s="95"/>
      <c r="G988" s="258"/>
    </row>
    <row r="989" spans="1:7" ht="15.85">
      <c r="A989" s="126"/>
      <c r="B989" s="257"/>
      <c r="C989" s="95"/>
      <c r="D989" s="95"/>
      <c r="E989" s="95"/>
      <c r="F989" s="95"/>
      <c r="G989" s="258"/>
    </row>
    <row r="990" spans="1:7" ht="15.85">
      <c r="A990" s="126"/>
      <c r="B990" s="257"/>
      <c r="C990" s="95"/>
      <c r="D990" s="95"/>
      <c r="E990" s="95"/>
      <c r="F990" s="95"/>
      <c r="G990" s="258"/>
    </row>
    <row r="991" spans="1:7" ht="15.85">
      <c r="A991" s="126"/>
      <c r="B991" s="257"/>
      <c r="C991" s="95"/>
      <c r="D991" s="95"/>
      <c r="E991" s="95"/>
      <c r="F991" s="95"/>
      <c r="G991" s="258"/>
    </row>
    <row r="992" spans="1:7" ht="15.85">
      <c r="A992" s="126"/>
      <c r="B992" s="257"/>
      <c r="C992" s="95"/>
      <c r="D992" s="95"/>
      <c r="E992" s="95"/>
      <c r="F992" s="95"/>
      <c r="G992" s="258"/>
    </row>
    <row r="993" spans="1:7" ht="15.85">
      <c r="A993" s="126"/>
      <c r="B993" s="257"/>
      <c r="C993" s="95"/>
      <c r="D993" s="95"/>
      <c r="E993" s="95"/>
      <c r="F993" s="95"/>
      <c r="G993" s="258"/>
    </row>
    <row r="994" spans="1:7" ht="15.85">
      <c r="A994" s="126"/>
      <c r="B994" s="257"/>
      <c r="C994" s="95"/>
      <c r="D994" s="95"/>
      <c r="E994" s="95"/>
      <c r="F994" s="95"/>
      <c r="G994" s="258"/>
    </row>
    <row r="995" spans="1:7" ht="15.85">
      <c r="A995" s="126"/>
      <c r="B995" s="257"/>
      <c r="C995" s="95"/>
      <c r="D995" s="95"/>
      <c r="E995" s="95"/>
      <c r="F995" s="95"/>
      <c r="G995" s="258"/>
    </row>
    <row r="996" spans="1:7" ht="15.85">
      <c r="A996" s="126"/>
      <c r="B996" s="257"/>
      <c r="C996" s="95"/>
      <c r="D996" s="95"/>
      <c r="E996" s="95"/>
      <c r="F996" s="95"/>
      <c r="G996" s="258"/>
    </row>
    <row r="997" spans="1:7" ht="15.85">
      <c r="A997" s="126"/>
      <c r="B997" s="257"/>
      <c r="C997" s="95"/>
      <c r="D997" s="95"/>
      <c r="E997" s="95"/>
      <c r="F997" s="95"/>
      <c r="G997" s="258"/>
    </row>
    <row r="998" spans="1:7" ht="15.85">
      <c r="A998" s="126"/>
      <c r="B998" s="257"/>
      <c r="C998" s="95"/>
      <c r="D998" s="95"/>
      <c r="E998" s="95"/>
      <c r="F998" s="95"/>
      <c r="G998" s="258"/>
    </row>
    <row r="999" spans="1:7" ht="15.85">
      <c r="A999" s="126"/>
      <c r="B999" s="257"/>
      <c r="C999" s="95"/>
      <c r="D999" s="95"/>
      <c r="E999" s="95"/>
      <c r="F999" s="95"/>
      <c r="G999" s="258"/>
    </row>
    <row r="1000" spans="1:7" ht="15.85">
      <c r="A1000" s="126"/>
      <c r="B1000" s="257"/>
      <c r="C1000" s="95"/>
      <c r="D1000" s="95"/>
      <c r="E1000" s="95"/>
      <c r="F1000" s="95"/>
      <c r="G1000" s="258"/>
    </row>
    <row r="1001" spans="1:7" ht="15.85">
      <c r="A1001" s="126"/>
      <c r="B1001" s="257"/>
      <c r="C1001" s="95"/>
      <c r="D1001" s="95"/>
      <c r="E1001" s="95"/>
      <c r="F1001" s="95"/>
      <c r="G1001" s="258"/>
    </row>
    <row r="1002" spans="1:7" ht="15.85">
      <c r="A1002" s="126"/>
      <c r="B1002" s="257"/>
      <c r="C1002" s="95"/>
      <c r="D1002" s="95"/>
      <c r="E1002" s="95"/>
      <c r="F1002" s="95"/>
      <c r="G1002" s="258"/>
    </row>
    <row r="1003" spans="1:7" ht="15.85">
      <c r="A1003" s="126"/>
      <c r="B1003" s="257"/>
      <c r="C1003" s="95"/>
      <c r="D1003" s="95"/>
      <c r="E1003" s="95"/>
      <c r="F1003" s="95"/>
      <c r="G1003" s="258"/>
    </row>
    <row r="1004" spans="1:7" ht="15.85">
      <c r="A1004" s="126"/>
      <c r="B1004" s="257"/>
      <c r="C1004" s="95"/>
      <c r="D1004" s="95"/>
      <c r="E1004" s="95"/>
      <c r="F1004" s="95"/>
      <c r="G1004" s="258"/>
    </row>
    <row r="1005" spans="1:7" ht="15.85">
      <c r="A1005" s="126"/>
      <c r="B1005" s="257"/>
      <c r="C1005" s="95"/>
      <c r="D1005" s="95"/>
      <c r="E1005" s="95"/>
      <c r="F1005" s="95"/>
      <c r="G1005" s="258"/>
    </row>
    <row r="1006" spans="1:7" ht="15.85">
      <c r="A1006" s="126"/>
      <c r="B1006" s="257"/>
      <c r="C1006" s="95"/>
      <c r="D1006" s="95"/>
      <c r="E1006" s="95"/>
      <c r="F1006" s="95"/>
      <c r="G1006" s="258"/>
    </row>
    <row r="1007" spans="1:7" ht="15.85">
      <c r="A1007" s="126"/>
      <c r="B1007" s="257"/>
      <c r="C1007" s="95"/>
      <c r="D1007" s="95"/>
      <c r="E1007" s="95"/>
      <c r="F1007" s="95"/>
      <c r="G1007" s="258"/>
    </row>
    <row r="1008" spans="1:7" ht="15.85">
      <c r="A1008" s="126"/>
      <c r="B1008" s="257"/>
      <c r="C1008" s="95"/>
      <c r="D1008" s="95"/>
      <c r="E1008" s="95"/>
      <c r="F1008" s="95"/>
      <c r="G1008" s="258"/>
    </row>
    <row r="1009" spans="1:7" ht="15.85">
      <c r="A1009" s="126"/>
      <c r="B1009" s="257"/>
      <c r="C1009" s="95"/>
      <c r="D1009" s="95"/>
      <c r="E1009" s="95"/>
      <c r="F1009" s="95"/>
      <c r="G1009" s="258"/>
    </row>
    <row r="1010" spans="1:7" ht="15.85">
      <c r="A1010" s="126"/>
      <c r="B1010" s="257"/>
      <c r="C1010" s="95"/>
      <c r="D1010" s="95"/>
      <c r="E1010" s="95"/>
      <c r="F1010" s="95"/>
      <c r="G1010" s="258"/>
    </row>
    <row r="1011" spans="1:7" ht="15.85">
      <c r="A1011" s="126"/>
      <c r="B1011" s="257"/>
      <c r="C1011" s="95"/>
      <c r="D1011" s="95"/>
      <c r="E1011" s="95"/>
      <c r="F1011" s="95"/>
      <c r="G1011" s="258"/>
    </row>
    <row r="1012" spans="1:7" ht="15.85">
      <c r="A1012" s="126"/>
      <c r="B1012" s="257"/>
      <c r="C1012" s="95"/>
      <c r="D1012" s="95"/>
      <c r="E1012" s="95"/>
      <c r="F1012" s="95"/>
      <c r="G1012" s="258"/>
    </row>
    <row r="1013" spans="1:7" ht="15.85">
      <c r="A1013" s="126"/>
      <c r="B1013" s="257"/>
      <c r="C1013" s="95"/>
      <c r="D1013" s="95"/>
      <c r="E1013" s="95"/>
      <c r="F1013" s="95"/>
      <c r="G1013" s="258"/>
    </row>
    <row r="1014" spans="1:7" ht="15.85">
      <c r="A1014" s="126"/>
      <c r="B1014" s="257"/>
      <c r="C1014" s="95"/>
      <c r="D1014" s="95"/>
      <c r="E1014" s="95"/>
      <c r="F1014" s="95"/>
      <c r="G1014" s="258"/>
    </row>
    <row r="1015" spans="1:7" ht="15.85">
      <c r="A1015" s="126"/>
      <c r="B1015" s="257"/>
      <c r="C1015" s="95"/>
      <c r="D1015" s="95"/>
      <c r="E1015" s="95"/>
      <c r="F1015" s="95"/>
      <c r="G1015" s="258"/>
    </row>
    <row r="1016" spans="1:7" ht="15.85">
      <c r="A1016" s="126"/>
      <c r="B1016" s="257"/>
      <c r="C1016" s="95"/>
      <c r="D1016" s="95"/>
      <c r="E1016" s="95"/>
      <c r="F1016" s="95"/>
      <c r="G1016" s="258"/>
    </row>
    <row r="1017" spans="1:7" ht="15.85">
      <c r="A1017" s="126"/>
      <c r="B1017" s="257"/>
      <c r="C1017" s="95"/>
      <c r="D1017" s="95"/>
      <c r="E1017" s="95"/>
      <c r="F1017" s="95"/>
      <c r="G1017" s="258"/>
    </row>
    <row r="1018" spans="1:7" ht="15.85">
      <c r="A1018" s="126"/>
      <c r="B1018" s="257"/>
      <c r="C1018" s="95"/>
      <c r="D1018" s="95"/>
      <c r="E1018" s="95"/>
      <c r="F1018" s="95"/>
      <c r="G1018" s="258"/>
    </row>
    <row r="1019" spans="1:7" ht="15.85">
      <c r="A1019" s="126"/>
      <c r="B1019" s="257"/>
      <c r="C1019" s="95"/>
      <c r="D1019" s="95"/>
      <c r="E1019" s="95"/>
      <c r="F1019" s="95"/>
      <c r="G1019" s="258"/>
    </row>
    <row r="1020" spans="1:7" ht="15.85">
      <c r="A1020" s="126"/>
      <c r="B1020" s="257"/>
      <c r="C1020" s="95"/>
      <c r="D1020" s="95"/>
      <c r="E1020" s="95"/>
      <c r="F1020" s="95"/>
      <c r="G1020" s="258"/>
    </row>
    <row r="1021" spans="1:7" ht="15.85">
      <c r="A1021" s="126"/>
      <c r="B1021" s="257"/>
      <c r="C1021" s="95"/>
      <c r="D1021" s="95"/>
      <c r="E1021" s="95"/>
      <c r="F1021" s="95"/>
      <c r="G1021" s="258"/>
    </row>
    <row r="1022" spans="1:7" ht="15.85">
      <c r="A1022" s="126"/>
      <c r="B1022" s="257"/>
      <c r="C1022" s="95"/>
      <c r="D1022" s="95"/>
      <c r="E1022" s="95"/>
      <c r="F1022" s="95"/>
      <c r="G1022" s="258"/>
    </row>
    <row r="1023" spans="1:7" ht="15.85">
      <c r="A1023" s="126"/>
      <c r="B1023" s="257"/>
      <c r="C1023" s="95"/>
      <c r="D1023" s="95"/>
      <c r="E1023" s="95"/>
      <c r="F1023" s="95"/>
      <c r="G1023" s="258"/>
    </row>
    <row r="1024" spans="1:7" ht="15.85">
      <c r="A1024" s="126"/>
      <c r="B1024" s="257"/>
      <c r="C1024" s="95"/>
      <c r="D1024" s="95"/>
      <c r="E1024" s="95"/>
      <c r="F1024" s="95"/>
      <c r="G1024" s="258"/>
    </row>
    <row r="1025" spans="1:7" ht="15.85">
      <c r="A1025" s="126"/>
      <c r="B1025" s="257"/>
      <c r="C1025" s="95"/>
      <c r="D1025" s="95"/>
      <c r="E1025" s="95"/>
      <c r="F1025" s="95"/>
      <c r="G1025" s="258"/>
    </row>
    <row r="1026" spans="1:7" ht="15.85">
      <c r="A1026" s="126"/>
      <c r="B1026" s="257"/>
      <c r="C1026" s="95"/>
      <c r="D1026" s="95"/>
      <c r="E1026" s="95"/>
      <c r="F1026" s="95"/>
      <c r="G1026" s="258"/>
    </row>
    <row r="1027" spans="1:7" ht="15.85">
      <c r="A1027" s="126"/>
      <c r="B1027" s="257"/>
      <c r="C1027" s="95"/>
      <c r="D1027" s="95"/>
      <c r="E1027" s="95"/>
      <c r="F1027" s="95"/>
      <c r="G1027" s="258"/>
    </row>
    <row r="1028" spans="1:7" ht="15.85">
      <c r="A1028" s="126"/>
      <c r="B1028" s="257"/>
      <c r="C1028" s="95"/>
      <c r="D1028" s="95"/>
      <c r="E1028" s="95"/>
      <c r="F1028" s="95"/>
      <c r="G1028" s="258"/>
    </row>
    <row r="1029" spans="1:7" ht="15.85">
      <c r="A1029" s="126"/>
      <c r="B1029" s="257"/>
      <c r="C1029" s="95"/>
      <c r="D1029" s="95"/>
      <c r="E1029" s="95"/>
      <c r="F1029" s="95"/>
      <c r="G1029" s="258"/>
    </row>
    <row r="1030" spans="1:7" ht="15.85">
      <c r="A1030" s="126"/>
      <c r="B1030" s="257"/>
      <c r="C1030" s="95"/>
      <c r="D1030" s="95"/>
      <c r="E1030" s="95"/>
      <c r="F1030" s="95"/>
      <c r="G1030" s="258"/>
    </row>
    <row r="1031" spans="1:7" ht="15.85">
      <c r="A1031" s="126"/>
      <c r="B1031" s="257"/>
      <c r="C1031" s="95"/>
      <c r="D1031" s="95"/>
      <c r="E1031" s="95"/>
      <c r="F1031" s="95"/>
      <c r="G1031" s="258"/>
    </row>
    <row r="1032" spans="1:7" ht="15.85">
      <c r="A1032" s="126"/>
      <c r="B1032" s="257"/>
      <c r="C1032" s="95"/>
      <c r="D1032" s="95"/>
      <c r="E1032" s="95"/>
      <c r="F1032" s="95"/>
      <c r="G1032" s="258"/>
    </row>
    <row r="1033" spans="1:7" ht="15.85">
      <c r="A1033" s="126"/>
      <c r="B1033" s="257"/>
      <c r="C1033" s="95"/>
      <c r="D1033" s="95"/>
      <c r="E1033" s="95"/>
      <c r="F1033" s="95"/>
      <c r="G1033" s="258"/>
    </row>
    <row r="1034" spans="1:7" ht="15.85">
      <c r="A1034" s="126"/>
      <c r="B1034" s="257"/>
      <c r="C1034" s="95"/>
      <c r="D1034" s="95"/>
      <c r="E1034" s="95"/>
      <c r="F1034" s="95"/>
      <c r="G1034" s="258"/>
    </row>
    <row r="1035" spans="1:7" ht="15.85">
      <c r="A1035" s="126"/>
      <c r="B1035" s="257"/>
      <c r="C1035" s="95"/>
      <c r="D1035" s="95"/>
      <c r="E1035" s="95"/>
      <c r="F1035" s="95"/>
      <c r="G1035" s="258"/>
    </row>
    <row r="1036" spans="1:7" ht="15.85">
      <c r="A1036" s="126"/>
      <c r="B1036" s="257"/>
      <c r="C1036" s="95"/>
      <c r="D1036" s="95"/>
      <c r="E1036" s="95"/>
      <c r="F1036" s="95"/>
      <c r="G1036" s="258"/>
    </row>
    <row r="1037" spans="1:7" ht="15.85">
      <c r="A1037" s="126"/>
      <c r="B1037" s="257"/>
      <c r="C1037" s="95"/>
      <c r="D1037" s="95"/>
      <c r="E1037" s="95"/>
      <c r="F1037" s="95"/>
      <c r="G1037" s="258"/>
    </row>
    <row r="1038" spans="1:7" ht="15.85">
      <c r="A1038" s="126"/>
      <c r="B1038" s="257"/>
      <c r="C1038" s="95"/>
      <c r="D1038" s="95"/>
      <c r="E1038" s="95"/>
      <c r="F1038" s="95"/>
      <c r="G1038" s="258"/>
    </row>
    <row r="1039" spans="1:7" ht="15.85">
      <c r="A1039" s="126"/>
      <c r="B1039" s="257"/>
      <c r="C1039" s="95"/>
      <c r="D1039" s="95"/>
      <c r="E1039" s="95"/>
      <c r="F1039" s="95"/>
      <c r="G1039" s="258"/>
    </row>
    <row r="1040" spans="1:7" ht="15.85">
      <c r="A1040" s="126"/>
      <c r="B1040" s="257"/>
      <c r="C1040" s="95"/>
      <c r="D1040" s="95"/>
      <c r="E1040" s="95"/>
      <c r="F1040" s="95"/>
      <c r="G1040" s="258"/>
    </row>
    <row r="1041" spans="1:7" ht="15.85">
      <c r="A1041" s="126"/>
      <c r="B1041" s="257"/>
      <c r="C1041" s="95"/>
      <c r="D1041" s="95"/>
      <c r="E1041" s="95"/>
      <c r="F1041" s="95"/>
      <c r="G1041" s="258"/>
    </row>
    <row r="1042" spans="1:7" ht="15.85">
      <c r="A1042" s="126"/>
      <c r="B1042" s="257"/>
      <c r="C1042" s="95"/>
      <c r="D1042" s="95"/>
      <c r="E1042" s="95"/>
      <c r="F1042" s="95"/>
      <c r="G1042" s="258"/>
    </row>
    <row r="1043" spans="1:7" ht="15.85">
      <c r="A1043" s="126"/>
      <c r="B1043" s="257"/>
      <c r="C1043" s="95"/>
      <c r="D1043" s="95"/>
      <c r="E1043" s="95"/>
      <c r="F1043" s="95"/>
      <c r="G1043" s="258"/>
    </row>
    <row r="1044" spans="1:7" ht="15.85">
      <c r="A1044" s="126"/>
      <c r="B1044" s="257"/>
      <c r="C1044" s="95"/>
      <c r="D1044" s="95"/>
      <c r="E1044" s="95"/>
      <c r="F1044" s="95"/>
      <c r="G1044" s="258"/>
    </row>
    <row r="1045" spans="1:7" ht="15.85">
      <c r="A1045" s="126"/>
      <c r="B1045" s="257"/>
      <c r="C1045" s="95"/>
      <c r="D1045" s="95"/>
      <c r="E1045" s="95"/>
      <c r="F1045" s="95"/>
      <c r="G1045" s="258"/>
    </row>
    <row r="1046" spans="1:7" ht="15.85">
      <c r="A1046" s="126"/>
      <c r="B1046" s="257"/>
      <c r="C1046" s="95"/>
      <c r="D1046" s="95"/>
      <c r="E1046" s="95"/>
      <c r="F1046" s="95"/>
      <c r="G1046" s="258"/>
    </row>
    <row r="1047" spans="1:7" ht="15.85">
      <c r="A1047" s="126"/>
      <c r="B1047" s="257"/>
      <c r="C1047" s="95"/>
      <c r="D1047" s="95"/>
      <c r="E1047" s="95"/>
      <c r="F1047" s="95"/>
      <c r="G1047" s="258"/>
    </row>
    <row r="1048" spans="1:7" ht="15.85">
      <c r="A1048" s="126"/>
      <c r="B1048" s="257"/>
      <c r="C1048" s="95"/>
      <c r="D1048" s="95"/>
      <c r="E1048" s="95"/>
      <c r="F1048" s="95"/>
      <c r="G1048" s="258"/>
    </row>
    <row r="1049" spans="1:7" ht="15.85">
      <c r="A1049" s="126"/>
      <c r="B1049" s="257"/>
      <c r="C1049" s="95"/>
      <c r="D1049" s="95"/>
      <c r="E1049" s="95"/>
      <c r="F1049" s="95"/>
      <c r="G1049" s="258"/>
    </row>
    <row r="1050" spans="1:7" ht="15.85">
      <c r="A1050" s="126"/>
      <c r="B1050" s="257"/>
      <c r="C1050" s="95"/>
      <c r="D1050" s="95"/>
      <c r="E1050" s="95"/>
      <c r="F1050" s="95"/>
      <c r="G1050" s="258"/>
    </row>
    <row r="1051" spans="1:7" ht="15.85">
      <c r="A1051" s="126"/>
      <c r="B1051" s="257"/>
      <c r="C1051" s="95"/>
      <c r="D1051" s="95"/>
      <c r="E1051" s="95"/>
      <c r="F1051" s="95"/>
      <c r="G1051" s="258"/>
    </row>
    <row r="1052" spans="1:7" ht="15.85">
      <c r="A1052" s="126"/>
      <c r="B1052" s="257"/>
      <c r="C1052" s="95"/>
      <c r="D1052" s="95"/>
      <c r="E1052" s="95"/>
      <c r="F1052" s="95"/>
      <c r="G1052" s="258"/>
    </row>
    <row r="1053" spans="1:7" ht="15.85">
      <c r="A1053" s="126"/>
      <c r="B1053" s="257"/>
      <c r="C1053" s="95"/>
      <c r="D1053" s="95"/>
      <c r="E1053" s="95"/>
      <c r="F1053" s="95"/>
      <c r="G1053" s="258"/>
    </row>
    <row r="1054" spans="1:7" ht="15.85">
      <c r="A1054" s="126"/>
      <c r="B1054" s="257"/>
      <c r="C1054" s="95"/>
      <c r="D1054" s="95"/>
      <c r="E1054" s="95"/>
      <c r="F1054" s="95"/>
      <c r="G1054" s="258"/>
    </row>
    <row r="1055" spans="1:7" ht="15.85">
      <c r="A1055" s="126"/>
      <c r="B1055" s="257"/>
      <c r="C1055" s="95"/>
      <c r="D1055" s="95"/>
      <c r="E1055" s="95"/>
      <c r="F1055" s="95"/>
      <c r="G1055" s="258"/>
    </row>
    <row r="1056" spans="1:7" ht="15.85">
      <c r="A1056" s="126"/>
      <c r="B1056" s="257"/>
      <c r="C1056" s="95"/>
      <c r="D1056" s="95"/>
      <c r="E1056" s="95"/>
      <c r="F1056" s="95"/>
      <c r="G1056" s="258"/>
    </row>
    <row r="1057" spans="1:7" ht="15.85">
      <c r="A1057" s="126"/>
      <c r="B1057" s="257"/>
      <c r="C1057" s="95"/>
      <c r="D1057" s="95"/>
      <c r="E1057" s="95"/>
      <c r="F1057" s="95"/>
      <c r="G1057" s="258"/>
    </row>
    <row r="1058" spans="1:7" ht="15.85">
      <c r="A1058" s="126"/>
      <c r="B1058" s="257"/>
      <c r="C1058" s="95"/>
      <c r="D1058" s="95"/>
      <c r="E1058" s="95"/>
      <c r="F1058" s="95"/>
      <c r="G1058" s="258"/>
    </row>
    <row r="1059" spans="1:7" ht="15.85">
      <c r="A1059" s="126"/>
      <c r="B1059" s="257"/>
      <c r="C1059" s="95"/>
      <c r="D1059" s="95"/>
      <c r="E1059" s="95"/>
      <c r="F1059" s="95"/>
      <c r="G1059" s="258"/>
    </row>
    <row r="1060" spans="1:7" ht="15.85">
      <c r="A1060" s="126"/>
      <c r="B1060" s="257"/>
      <c r="C1060" s="95"/>
      <c r="D1060" s="95"/>
      <c r="E1060" s="95"/>
      <c r="F1060" s="95"/>
      <c r="G1060" s="258"/>
    </row>
    <row r="1061" spans="1:7" ht="15.85">
      <c r="A1061" s="126"/>
      <c r="B1061" s="257"/>
      <c r="C1061" s="95"/>
      <c r="D1061" s="95"/>
      <c r="E1061" s="95"/>
      <c r="F1061" s="95"/>
      <c r="G1061" s="258"/>
    </row>
    <row r="1062" spans="1:7" ht="15.85">
      <c r="A1062" s="126"/>
      <c r="B1062" s="257"/>
      <c r="C1062" s="95"/>
      <c r="D1062" s="95"/>
      <c r="E1062" s="95"/>
      <c r="F1062" s="95"/>
      <c r="G1062" s="258"/>
    </row>
    <row r="1063" spans="1:7" ht="15.85">
      <c r="A1063" s="126"/>
      <c r="B1063" s="257"/>
      <c r="C1063" s="95"/>
      <c r="D1063" s="95"/>
      <c r="E1063" s="95"/>
      <c r="F1063" s="95"/>
      <c r="G1063" s="258"/>
    </row>
    <row r="1064" spans="1:7" ht="15.85">
      <c r="A1064" s="126"/>
      <c r="B1064" s="257"/>
      <c r="C1064" s="95"/>
      <c r="D1064" s="95"/>
      <c r="E1064" s="95"/>
      <c r="F1064" s="95"/>
      <c r="G1064" s="258"/>
    </row>
    <row r="1065" spans="1:7" ht="15.85">
      <c r="A1065" s="126"/>
      <c r="B1065" s="257"/>
      <c r="C1065" s="95"/>
      <c r="D1065" s="95"/>
      <c r="E1065" s="95"/>
      <c r="F1065" s="95"/>
      <c r="G1065" s="258"/>
    </row>
    <row r="1066" spans="1:7" ht="15.85">
      <c r="A1066" s="126"/>
      <c r="B1066" s="257"/>
      <c r="C1066" s="95"/>
      <c r="D1066" s="95"/>
      <c r="E1066" s="95"/>
      <c r="F1066" s="95"/>
      <c r="G1066" s="258"/>
    </row>
    <row r="1067" spans="1:7" ht="15.85">
      <c r="A1067" s="126"/>
      <c r="B1067" s="257"/>
      <c r="C1067" s="95"/>
      <c r="D1067" s="95"/>
      <c r="E1067" s="95"/>
      <c r="F1067" s="95"/>
      <c r="G1067" s="258"/>
    </row>
    <row r="1068" spans="1:7" ht="15.85">
      <c r="A1068" s="126"/>
      <c r="B1068" s="257"/>
      <c r="C1068" s="95"/>
      <c r="D1068" s="95"/>
      <c r="E1068" s="95"/>
      <c r="F1068" s="95"/>
      <c r="G1068" s="258"/>
    </row>
    <row r="1069" spans="1:7" ht="15.85">
      <c r="A1069" s="126"/>
      <c r="B1069" s="257"/>
      <c r="C1069" s="95"/>
      <c r="D1069" s="95"/>
      <c r="E1069" s="95"/>
      <c r="F1069" s="95"/>
      <c r="G1069" s="258"/>
    </row>
    <row r="1070" spans="1:7" ht="15.85">
      <c r="A1070" s="126"/>
      <c r="B1070" s="257"/>
      <c r="C1070" s="95"/>
      <c r="D1070" s="95"/>
      <c r="E1070" s="95"/>
      <c r="F1070" s="95"/>
      <c r="G1070" s="258"/>
    </row>
    <row r="1071" spans="1:7" ht="15.85">
      <c r="A1071" s="126"/>
      <c r="B1071" s="257"/>
      <c r="C1071" s="95"/>
      <c r="D1071" s="95"/>
      <c r="E1071" s="95"/>
      <c r="F1071" s="95"/>
      <c r="G1071" s="258"/>
    </row>
    <row r="1072" spans="1:7" ht="15.85">
      <c r="A1072" s="126"/>
      <c r="B1072" s="257"/>
      <c r="C1072" s="95"/>
      <c r="D1072" s="95"/>
      <c r="E1072" s="95"/>
      <c r="F1072" s="95"/>
      <c r="G1072" s="258"/>
    </row>
    <row r="1073" spans="1:7" ht="15.85">
      <c r="A1073" s="126"/>
      <c r="B1073" s="257"/>
      <c r="C1073" s="95"/>
      <c r="D1073" s="95"/>
      <c r="E1073" s="95"/>
      <c r="F1073" s="95"/>
      <c r="G1073" s="258"/>
    </row>
    <row r="1074" spans="1:7" ht="15.85">
      <c r="A1074" s="126"/>
      <c r="B1074" s="257"/>
      <c r="C1074" s="95"/>
      <c r="D1074" s="95"/>
      <c r="E1074" s="95"/>
      <c r="F1074" s="95"/>
      <c r="G1074" s="258"/>
    </row>
    <row r="1075" spans="1:7" ht="15.85">
      <c r="A1075" s="126"/>
      <c r="B1075" s="257"/>
      <c r="C1075" s="95"/>
      <c r="D1075" s="95"/>
      <c r="E1075" s="95"/>
      <c r="F1075" s="95"/>
      <c r="G1075" s="258"/>
    </row>
    <row r="1076" spans="1:7" ht="15.85">
      <c r="A1076" s="126"/>
      <c r="B1076" s="257"/>
      <c r="C1076" s="95"/>
      <c r="D1076" s="95"/>
      <c r="E1076" s="95"/>
      <c r="F1076" s="95"/>
      <c r="G1076" s="258"/>
    </row>
    <row r="1077" spans="1:7" ht="15.85">
      <c r="A1077" s="126"/>
      <c r="B1077" s="257"/>
      <c r="C1077" s="95"/>
      <c r="D1077" s="95"/>
      <c r="E1077" s="95"/>
      <c r="F1077" s="95"/>
      <c r="G1077" s="258"/>
    </row>
    <row r="1078" spans="1:7" ht="15.85">
      <c r="A1078" s="126"/>
      <c r="B1078" s="257"/>
      <c r="C1078" s="95"/>
      <c r="D1078" s="95"/>
      <c r="E1078" s="95"/>
      <c r="F1078" s="95"/>
      <c r="G1078" s="258"/>
    </row>
    <row r="1079" spans="1:7" ht="15.85">
      <c r="A1079" s="126"/>
      <c r="B1079" s="257"/>
      <c r="C1079" s="95"/>
      <c r="D1079" s="95"/>
      <c r="E1079" s="95"/>
      <c r="F1079" s="95"/>
      <c r="G1079" s="258"/>
    </row>
    <row r="1080" spans="1:7" ht="15.85">
      <c r="A1080" s="126"/>
      <c r="B1080" s="257"/>
      <c r="C1080" s="95"/>
      <c r="D1080" s="95"/>
      <c r="E1080" s="95"/>
      <c r="F1080" s="95"/>
      <c r="G1080" s="258"/>
    </row>
    <row r="1081" spans="1:7" ht="15.85">
      <c r="A1081" s="126"/>
      <c r="B1081" s="257"/>
      <c r="C1081" s="95"/>
      <c r="D1081" s="95"/>
      <c r="E1081" s="95"/>
      <c r="F1081" s="95"/>
      <c r="G1081" s="258"/>
    </row>
    <row r="1082" spans="1:7" ht="15.85">
      <c r="A1082" s="126"/>
      <c r="B1082" s="257"/>
      <c r="C1082" s="95"/>
      <c r="D1082" s="95"/>
      <c r="E1082" s="95"/>
      <c r="F1082" s="95"/>
      <c r="G1082" s="258"/>
    </row>
    <row r="1083" spans="1:7" ht="15.85">
      <c r="A1083" s="126"/>
      <c r="B1083" s="257"/>
      <c r="C1083" s="95"/>
      <c r="D1083" s="95"/>
      <c r="E1083" s="95"/>
      <c r="F1083" s="95"/>
      <c r="G1083" s="258"/>
    </row>
    <row r="1084" spans="1:7" ht="15.85">
      <c r="A1084" s="126"/>
      <c r="B1084" s="257"/>
      <c r="C1084" s="95"/>
      <c r="D1084" s="95"/>
      <c r="E1084" s="95"/>
      <c r="F1084" s="95"/>
      <c r="G1084" s="258"/>
    </row>
    <row r="1085" spans="1:7" ht="15.85">
      <c r="A1085" s="126"/>
      <c r="B1085" s="257"/>
      <c r="C1085" s="95"/>
      <c r="D1085" s="95"/>
      <c r="E1085" s="95"/>
      <c r="F1085" s="95"/>
      <c r="G1085" s="258"/>
    </row>
    <row r="1086" spans="1:7" ht="15.85">
      <c r="A1086" s="126"/>
      <c r="B1086" s="257"/>
      <c r="C1086" s="95"/>
      <c r="D1086" s="95"/>
      <c r="E1086" s="95"/>
      <c r="F1086" s="95"/>
      <c r="G1086" s="258"/>
    </row>
    <row r="1087" spans="1:7" ht="15.85">
      <c r="A1087" s="126"/>
      <c r="B1087" s="257"/>
      <c r="C1087" s="95"/>
      <c r="D1087" s="95"/>
      <c r="E1087" s="95"/>
      <c r="F1087" s="95"/>
      <c r="G1087" s="258"/>
    </row>
    <row r="1088" spans="1:7" ht="15.85">
      <c r="A1088" s="126"/>
      <c r="B1088" s="257"/>
      <c r="C1088" s="95"/>
      <c r="D1088" s="95"/>
      <c r="E1088" s="95"/>
      <c r="F1088" s="95"/>
      <c r="G1088" s="258"/>
    </row>
    <row r="1089" spans="1:7" ht="15.85">
      <c r="A1089" s="126"/>
      <c r="B1089" s="257"/>
      <c r="C1089" s="95"/>
      <c r="D1089" s="95"/>
      <c r="E1089" s="95"/>
      <c r="F1089" s="95"/>
      <c r="G1089" s="258"/>
    </row>
    <row r="1090" spans="1:7" ht="15.85">
      <c r="A1090" s="126"/>
      <c r="B1090" s="257"/>
      <c r="C1090" s="95"/>
      <c r="D1090" s="95"/>
      <c r="E1090" s="95"/>
      <c r="F1090" s="95"/>
      <c r="G1090" s="258"/>
    </row>
    <row r="1091" spans="1:7" ht="15.85">
      <c r="A1091" s="126"/>
      <c r="B1091" s="257"/>
      <c r="C1091" s="95"/>
      <c r="D1091" s="95"/>
      <c r="E1091" s="95"/>
      <c r="F1091" s="95"/>
      <c r="G1091" s="258"/>
    </row>
    <row r="1092" spans="1:7" ht="15.85">
      <c r="A1092" s="126"/>
      <c r="B1092" s="257"/>
      <c r="C1092" s="95"/>
      <c r="D1092" s="95"/>
      <c r="E1092" s="95"/>
      <c r="F1092" s="95"/>
      <c r="G1092" s="258"/>
    </row>
    <row r="1093" spans="1:7" ht="15.85">
      <c r="A1093" s="126"/>
      <c r="B1093" s="257"/>
      <c r="C1093" s="95"/>
      <c r="D1093" s="95"/>
      <c r="E1093" s="95"/>
      <c r="F1093" s="95"/>
      <c r="G1093" s="258"/>
    </row>
    <row r="1094" spans="1:7" ht="15.85">
      <c r="A1094" s="126"/>
      <c r="B1094" s="257"/>
      <c r="C1094" s="95"/>
      <c r="D1094" s="95"/>
      <c r="E1094" s="95"/>
      <c r="F1094" s="95"/>
      <c r="G1094" s="258"/>
    </row>
    <row r="1095" spans="1:7" ht="15.85">
      <c r="A1095" s="126"/>
      <c r="B1095" s="257"/>
      <c r="C1095" s="95"/>
      <c r="D1095" s="95"/>
      <c r="E1095" s="95"/>
      <c r="F1095" s="95"/>
      <c r="G1095" s="258"/>
    </row>
    <row r="1096" spans="1:7" ht="15.85">
      <c r="A1096" s="126"/>
      <c r="B1096" s="257"/>
      <c r="C1096" s="95"/>
      <c r="D1096" s="95"/>
      <c r="E1096" s="95"/>
      <c r="F1096" s="95"/>
      <c r="G1096" s="258"/>
    </row>
    <row r="1097" spans="1:7" ht="15.85">
      <c r="A1097" s="126"/>
      <c r="B1097" s="257"/>
      <c r="C1097" s="95"/>
      <c r="D1097" s="95"/>
      <c r="E1097" s="95"/>
      <c r="F1097" s="95"/>
      <c r="G1097" s="258"/>
    </row>
    <row r="1098" spans="1:7" ht="15.85">
      <c r="A1098" s="126"/>
      <c r="B1098" s="257"/>
      <c r="C1098" s="95"/>
      <c r="D1098" s="95"/>
      <c r="E1098" s="95"/>
      <c r="F1098" s="95"/>
      <c r="G1098" s="258"/>
    </row>
    <row r="1099" spans="1:7" ht="15.85">
      <c r="A1099" s="126"/>
      <c r="B1099" s="257"/>
      <c r="C1099" s="95"/>
      <c r="D1099" s="95"/>
      <c r="E1099" s="95"/>
      <c r="F1099" s="95"/>
      <c r="G1099" s="258"/>
    </row>
    <row r="1100" spans="1:7" ht="15.85">
      <c r="A1100" s="126"/>
      <c r="B1100" s="257"/>
      <c r="C1100" s="95"/>
      <c r="D1100" s="95"/>
      <c r="E1100" s="95"/>
      <c r="F1100" s="95"/>
      <c r="G1100" s="258"/>
    </row>
    <row r="1101" spans="1:7" ht="15.85">
      <c r="A1101" s="126"/>
      <c r="B1101" s="257"/>
      <c r="C1101" s="95"/>
      <c r="D1101" s="95"/>
      <c r="E1101" s="95"/>
      <c r="F1101" s="95"/>
      <c r="G1101" s="258"/>
    </row>
    <row r="1102" spans="1:7" ht="15.85">
      <c r="A1102" s="126"/>
      <c r="B1102" s="257"/>
      <c r="C1102" s="95"/>
      <c r="D1102" s="95"/>
      <c r="E1102" s="95"/>
      <c r="F1102" s="95"/>
      <c r="G1102" s="258"/>
    </row>
    <row r="1103" spans="1:7" ht="15.85">
      <c r="A1103" s="126"/>
      <c r="B1103" s="257"/>
      <c r="C1103" s="95"/>
      <c r="D1103" s="95"/>
      <c r="E1103" s="95"/>
      <c r="F1103" s="95"/>
      <c r="G1103" s="258"/>
    </row>
    <row r="1104" spans="1:7" ht="15.85">
      <c r="A1104" s="126"/>
      <c r="B1104" s="257"/>
      <c r="C1104" s="95"/>
      <c r="D1104" s="95"/>
      <c r="E1104" s="95"/>
      <c r="F1104" s="95"/>
      <c r="G1104" s="258"/>
    </row>
    <row r="1105" spans="1:7" ht="15.85">
      <c r="A1105" s="126"/>
      <c r="B1105" s="257"/>
      <c r="C1105" s="95"/>
      <c r="D1105" s="95"/>
      <c r="E1105" s="95"/>
      <c r="F1105" s="95"/>
      <c r="G1105" s="258"/>
    </row>
    <row r="1106" spans="1:7" ht="15.85">
      <c r="A1106" s="126"/>
      <c r="B1106" s="257"/>
      <c r="C1106" s="95"/>
      <c r="D1106" s="95"/>
      <c r="E1106" s="95"/>
      <c r="F1106" s="95"/>
      <c r="G1106" s="258"/>
    </row>
    <row r="1107" spans="1:7" ht="15.85">
      <c r="A1107" s="126"/>
      <c r="B1107" s="257"/>
      <c r="C1107" s="95"/>
      <c r="D1107" s="95"/>
      <c r="E1107" s="95"/>
      <c r="F1107" s="95"/>
      <c r="G1107" s="258"/>
    </row>
    <row r="1108" spans="1:7" ht="15.85">
      <c r="A1108" s="126"/>
      <c r="B1108" s="257"/>
      <c r="C1108" s="95"/>
      <c r="D1108" s="95"/>
      <c r="E1108" s="95"/>
      <c r="F1108" s="95"/>
      <c r="G1108" s="258"/>
    </row>
    <row r="1109" spans="1:7" ht="15.85">
      <c r="A1109" s="126"/>
      <c r="B1109" s="257"/>
      <c r="C1109" s="95"/>
      <c r="D1109" s="95"/>
      <c r="E1109" s="95"/>
      <c r="F1109" s="95"/>
      <c r="G1109" s="258"/>
    </row>
    <row r="1110" spans="1:7" ht="15.85">
      <c r="A1110" s="126"/>
      <c r="B1110" s="257"/>
      <c r="C1110" s="95"/>
      <c r="D1110" s="95"/>
      <c r="E1110" s="95"/>
      <c r="F1110" s="95"/>
      <c r="G1110" s="258"/>
    </row>
    <row r="1111" spans="1:7" ht="15.85">
      <c r="A1111" s="126"/>
      <c r="B1111" s="257"/>
      <c r="C1111" s="95"/>
      <c r="D1111" s="95"/>
      <c r="E1111" s="95"/>
      <c r="F1111" s="95"/>
      <c r="G1111" s="258"/>
    </row>
    <row r="1112" spans="1:7" ht="15.85">
      <c r="A1112" s="126"/>
      <c r="B1112" s="257"/>
      <c r="C1112" s="95"/>
      <c r="D1112" s="95"/>
      <c r="E1112" s="95"/>
      <c r="F1112" s="95"/>
      <c r="G1112" s="258"/>
    </row>
    <row r="1113" spans="1:7" ht="15.85">
      <c r="A1113" s="126"/>
      <c r="B1113" s="257"/>
      <c r="C1113" s="95"/>
      <c r="D1113" s="95"/>
      <c r="E1113" s="95"/>
      <c r="F1113" s="95"/>
      <c r="G1113" s="258"/>
    </row>
    <row r="1114" spans="1:7" ht="15.85">
      <c r="A1114" s="126"/>
      <c r="B1114" s="257"/>
      <c r="C1114" s="95"/>
      <c r="D1114" s="95"/>
      <c r="E1114" s="95"/>
      <c r="F1114" s="95"/>
      <c r="G1114" s="258"/>
    </row>
    <row r="1115" spans="1:7" ht="15.85">
      <c r="A1115" s="126"/>
      <c r="B1115" s="257"/>
      <c r="C1115" s="95"/>
      <c r="D1115" s="95"/>
      <c r="E1115" s="95"/>
      <c r="F1115" s="95"/>
      <c r="G1115" s="258"/>
    </row>
    <row r="1116" spans="1:7" ht="15.85">
      <c r="A1116" s="126"/>
      <c r="B1116" s="257"/>
      <c r="C1116" s="95"/>
      <c r="D1116" s="95"/>
      <c r="E1116" s="95"/>
      <c r="F1116" s="95"/>
      <c r="G1116" s="258"/>
    </row>
    <row r="1117" spans="1:7" ht="15.85">
      <c r="A1117" s="126"/>
      <c r="B1117" s="257"/>
      <c r="C1117" s="95"/>
      <c r="D1117" s="95"/>
      <c r="E1117" s="95"/>
      <c r="F1117" s="95"/>
      <c r="G1117" s="258"/>
    </row>
    <row r="1118" spans="1:7" ht="15.85">
      <c r="A1118" s="126"/>
      <c r="B1118" s="257"/>
      <c r="C1118" s="95"/>
      <c r="D1118" s="95"/>
      <c r="E1118" s="95"/>
      <c r="F1118" s="95"/>
      <c r="G1118" s="258"/>
    </row>
    <row r="1119" spans="1:7" ht="15.85">
      <c r="A1119" s="126"/>
      <c r="B1119" s="257"/>
      <c r="C1119" s="95"/>
      <c r="D1119" s="95"/>
      <c r="E1119" s="95"/>
      <c r="F1119" s="95"/>
      <c r="G1119" s="258"/>
    </row>
    <row r="1120" spans="1:7" ht="15.85">
      <c r="A1120" s="126"/>
      <c r="B1120" s="257"/>
      <c r="C1120" s="95"/>
      <c r="D1120" s="95"/>
      <c r="E1120" s="95"/>
      <c r="F1120" s="95"/>
      <c r="G1120" s="258"/>
    </row>
    <row r="1121" spans="1:7" ht="15.85">
      <c r="A1121" s="126"/>
      <c r="B1121" s="257"/>
      <c r="C1121" s="95"/>
      <c r="D1121" s="95"/>
      <c r="E1121" s="95"/>
      <c r="F1121" s="95"/>
      <c r="G1121" s="258"/>
    </row>
    <row r="1122" spans="1:7" ht="15.85">
      <c r="A1122" s="126"/>
      <c r="B1122" s="257"/>
      <c r="C1122" s="95"/>
      <c r="D1122" s="95"/>
      <c r="E1122" s="95"/>
      <c r="F1122" s="95"/>
      <c r="G1122" s="258"/>
    </row>
    <row r="1123" spans="1:7" ht="15.85">
      <c r="A1123" s="126"/>
      <c r="B1123" s="257"/>
      <c r="C1123" s="95"/>
      <c r="D1123" s="95"/>
      <c r="E1123" s="95"/>
      <c r="F1123" s="95"/>
      <c r="G1123" s="258"/>
    </row>
    <row r="1124" spans="1:7" ht="15.85">
      <c r="A1124" s="126"/>
      <c r="B1124" s="257"/>
      <c r="C1124" s="95"/>
      <c r="D1124" s="95"/>
      <c r="E1124" s="95"/>
      <c r="F1124" s="95"/>
      <c r="G1124" s="258"/>
    </row>
    <row r="1125" spans="1:7" ht="15.85">
      <c r="A1125" s="126"/>
      <c r="B1125" s="257"/>
      <c r="C1125" s="95"/>
      <c r="D1125" s="95"/>
      <c r="E1125" s="95"/>
      <c r="F1125" s="95"/>
      <c r="G1125" s="258"/>
    </row>
    <row r="1126" spans="1:7" ht="15.85">
      <c r="A1126" s="126"/>
      <c r="B1126" s="257"/>
      <c r="C1126" s="95"/>
      <c r="D1126" s="95"/>
      <c r="E1126" s="95"/>
      <c r="F1126" s="95"/>
      <c r="G1126" s="258"/>
    </row>
    <row r="1127" spans="1:7" ht="15.85">
      <c r="A1127" s="126"/>
      <c r="B1127" s="257"/>
      <c r="C1127" s="95"/>
      <c r="D1127" s="95"/>
      <c r="E1127" s="95"/>
      <c r="F1127" s="95"/>
      <c r="G1127" s="258"/>
    </row>
    <row r="1128" spans="1:7" ht="15.85">
      <c r="A1128" s="126"/>
      <c r="B1128" s="257"/>
      <c r="C1128" s="95"/>
      <c r="D1128" s="95"/>
      <c r="E1128" s="95"/>
      <c r="F1128" s="95"/>
      <c r="G1128" s="258"/>
    </row>
    <row r="1129" spans="1:7" ht="15.85">
      <c r="A1129" s="126"/>
      <c r="B1129" s="257"/>
      <c r="C1129" s="95"/>
      <c r="D1129" s="95"/>
      <c r="E1129" s="95"/>
      <c r="F1129" s="95"/>
      <c r="G1129" s="258"/>
    </row>
    <row r="1130" spans="1:7" ht="15.85">
      <c r="A1130" s="126"/>
      <c r="B1130" s="257"/>
      <c r="C1130" s="95"/>
      <c r="D1130" s="95"/>
      <c r="E1130" s="95"/>
      <c r="F1130" s="95"/>
      <c r="G1130" s="258"/>
    </row>
    <row r="1131" spans="1:7" ht="15.85">
      <c r="A1131" s="126"/>
      <c r="B1131" s="257"/>
      <c r="C1131" s="95"/>
      <c r="D1131" s="95"/>
      <c r="E1131" s="95"/>
      <c r="F1131" s="95"/>
      <c r="G1131" s="258"/>
    </row>
    <row r="1132" spans="1:7" ht="15.85">
      <c r="A1132" s="126"/>
      <c r="B1132" s="257"/>
      <c r="C1132" s="95"/>
      <c r="D1132" s="95"/>
      <c r="E1132" s="95"/>
      <c r="F1132" s="95"/>
      <c r="G1132" s="258"/>
    </row>
    <row r="1133" spans="1:7" ht="15.85">
      <c r="A1133" s="126"/>
      <c r="B1133" s="257"/>
      <c r="C1133" s="95"/>
      <c r="D1133" s="95"/>
      <c r="E1133" s="95"/>
      <c r="F1133" s="95"/>
      <c r="G1133" s="258"/>
    </row>
    <row r="1134" spans="1:7" ht="15.85">
      <c r="A1134" s="126"/>
      <c r="B1134" s="257"/>
      <c r="C1134" s="95"/>
      <c r="D1134" s="95"/>
      <c r="E1134" s="95"/>
      <c r="F1134" s="95"/>
      <c r="G1134" s="258"/>
    </row>
    <row r="1135" spans="1:7" ht="15.85">
      <c r="A1135" s="126"/>
      <c r="B1135" s="257"/>
      <c r="C1135" s="95"/>
      <c r="D1135" s="95"/>
      <c r="E1135" s="95"/>
      <c r="F1135" s="95"/>
      <c r="G1135" s="258"/>
    </row>
    <row r="1136" spans="1:7" ht="15.85">
      <c r="A1136" s="126"/>
      <c r="B1136" s="257"/>
      <c r="C1136" s="95"/>
      <c r="D1136" s="95"/>
      <c r="E1136" s="95"/>
      <c r="F1136" s="95"/>
      <c r="G1136" s="258"/>
    </row>
    <row r="1137" spans="1:7" ht="15.85">
      <c r="A1137" s="126"/>
      <c r="B1137" s="257"/>
      <c r="C1137" s="95"/>
      <c r="D1137" s="95"/>
      <c r="E1137" s="95"/>
      <c r="F1137" s="95"/>
      <c r="G1137" s="258"/>
    </row>
    <row r="1138" spans="1:7" ht="15.85">
      <c r="A1138" s="126"/>
      <c r="B1138" s="257"/>
      <c r="C1138" s="95"/>
      <c r="D1138" s="95"/>
      <c r="E1138" s="95"/>
      <c r="F1138" s="95"/>
      <c r="G1138" s="258"/>
    </row>
    <row r="1139" spans="1:7" ht="15.85">
      <c r="A1139" s="126"/>
      <c r="B1139" s="257"/>
      <c r="C1139" s="95"/>
      <c r="D1139" s="95"/>
      <c r="E1139" s="95"/>
      <c r="F1139" s="95"/>
      <c r="G1139" s="258"/>
    </row>
    <row r="1140" spans="1:7" ht="15.85">
      <c r="A1140" s="126"/>
      <c r="B1140" s="257"/>
      <c r="C1140" s="95"/>
      <c r="D1140" s="95"/>
      <c r="E1140" s="95"/>
      <c r="F1140" s="95"/>
      <c r="G1140" s="258"/>
    </row>
    <row r="1141" spans="1:7" ht="15.85">
      <c r="A1141" s="126"/>
      <c r="B1141" s="257"/>
      <c r="C1141" s="95"/>
      <c r="D1141" s="95"/>
      <c r="E1141" s="95"/>
      <c r="F1141" s="95"/>
      <c r="G1141" s="258"/>
    </row>
    <row r="1142" spans="1:7" ht="15.85">
      <c r="A1142" s="126"/>
      <c r="B1142" s="257"/>
      <c r="C1142" s="95"/>
      <c r="D1142" s="95"/>
      <c r="E1142" s="95"/>
      <c r="F1142" s="95"/>
      <c r="G1142" s="258"/>
    </row>
    <row r="1143" spans="1:7" ht="15.85">
      <c r="A1143" s="126"/>
      <c r="B1143" s="257"/>
      <c r="C1143" s="95"/>
      <c r="D1143" s="95"/>
      <c r="E1143" s="95"/>
      <c r="F1143" s="95"/>
      <c r="G1143" s="258"/>
    </row>
    <row r="1144" spans="1:7" ht="15.85">
      <c r="A1144" s="126"/>
      <c r="B1144" s="257"/>
      <c r="C1144" s="95"/>
      <c r="D1144" s="95"/>
      <c r="E1144" s="95"/>
      <c r="F1144" s="95"/>
      <c r="G1144" s="258"/>
    </row>
    <row r="1145" spans="1:7" ht="15.85">
      <c r="A1145" s="126"/>
      <c r="B1145" s="257"/>
      <c r="C1145" s="95"/>
      <c r="D1145" s="95"/>
      <c r="E1145" s="95"/>
      <c r="F1145" s="95"/>
      <c r="G1145" s="258"/>
    </row>
    <row r="1146" spans="1:7" ht="15.85">
      <c r="A1146" s="126"/>
      <c r="B1146" s="257"/>
      <c r="C1146" s="95"/>
      <c r="D1146" s="95"/>
      <c r="E1146" s="95"/>
      <c r="F1146" s="95"/>
      <c r="G1146" s="258"/>
    </row>
    <row r="1147" spans="1:7" ht="15.85">
      <c r="A1147" s="126"/>
      <c r="B1147" s="257"/>
      <c r="C1147" s="95"/>
      <c r="D1147" s="95"/>
      <c r="E1147" s="95"/>
      <c r="F1147" s="95"/>
      <c r="G1147" s="258"/>
    </row>
    <row r="1148" spans="1:7" ht="15.85">
      <c r="A1148" s="126"/>
      <c r="B1148" s="257"/>
      <c r="C1148" s="95"/>
      <c r="D1148" s="95"/>
      <c r="E1148" s="95"/>
      <c r="F1148" s="95"/>
      <c r="G1148" s="258"/>
    </row>
    <row r="1149" spans="1:7" ht="15.85">
      <c r="A1149" s="126"/>
      <c r="B1149" s="257"/>
      <c r="C1149" s="95"/>
      <c r="D1149" s="95"/>
      <c r="E1149" s="95"/>
      <c r="F1149" s="95"/>
      <c r="G1149" s="258"/>
    </row>
    <row r="1150" spans="1:7" ht="15.85">
      <c r="A1150" s="126"/>
      <c r="B1150" s="257"/>
      <c r="C1150" s="95"/>
      <c r="D1150" s="95"/>
      <c r="E1150" s="95"/>
      <c r="F1150" s="95"/>
      <c r="G1150" s="258"/>
    </row>
    <row r="1151" spans="1:7" ht="15.85">
      <c r="A1151" s="126"/>
      <c r="B1151" s="257"/>
      <c r="C1151" s="95"/>
      <c r="D1151" s="95"/>
      <c r="E1151" s="95"/>
      <c r="F1151" s="95"/>
      <c r="G1151" s="258"/>
    </row>
    <row r="1152" spans="1:7" ht="15.85">
      <c r="A1152" s="126"/>
      <c r="B1152" s="257"/>
      <c r="C1152" s="95"/>
      <c r="D1152" s="95"/>
      <c r="E1152" s="95"/>
      <c r="F1152" s="95"/>
      <c r="G1152" s="258"/>
    </row>
    <row r="1153" spans="1:7" ht="15.85">
      <c r="A1153" s="126"/>
      <c r="B1153" s="257"/>
      <c r="C1153" s="95"/>
      <c r="D1153" s="95"/>
      <c r="E1153" s="95"/>
      <c r="F1153" s="95"/>
      <c r="G1153" s="258"/>
    </row>
    <row r="1154" spans="1:7" ht="15.85">
      <c r="A1154" s="126"/>
      <c r="B1154" s="257"/>
      <c r="C1154" s="95"/>
      <c r="D1154" s="95"/>
      <c r="E1154" s="95"/>
      <c r="F1154" s="95"/>
      <c r="G1154" s="258"/>
    </row>
    <row r="1155" spans="1:7" ht="15.85">
      <c r="A1155" s="126"/>
      <c r="B1155" s="257"/>
      <c r="C1155" s="95"/>
      <c r="D1155" s="95"/>
      <c r="E1155" s="95"/>
      <c r="F1155" s="95"/>
      <c r="G1155" s="258"/>
    </row>
    <row r="1156" spans="1:7" ht="15.85">
      <c r="A1156" s="126"/>
      <c r="B1156" s="257"/>
      <c r="C1156" s="95"/>
      <c r="D1156" s="95"/>
      <c r="E1156" s="95"/>
      <c r="F1156" s="95"/>
      <c r="G1156" s="258"/>
    </row>
    <row r="1157" spans="1:7" ht="15.85">
      <c r="A1157" s="126"/>
      <c r="B1157" s="257"/>
      <c r="C1157" s="95"/>
      <c r="D1157" s="95"/>
      <c r="E1157" s="95"/>
      <c r="F1157" s="95"/>
      <c r="G1157" s="258"/>
    </row>
    <row r="1158" spans="1:7" ht="15.85">
      <c r="A1158" s="126"/>
      <c r="B1158" s="257"/>
      <c r="C1158" s="95"/>
      <c r="D1158" s="95"/>
      <c r="E1158" s="95"/>
      <c r="F1158" s="95"/>
      <c r="G1158" s="258"/>
    </row>
    <row r="1159" spans="1:7" ht="15.85">
      <c r="A1159" s="126"/>
      <c r="B1159" s="257"/>
      <c r="C1159" s="95"/>
      <c r="D1159" s="95"/>
      <c r="E1159" s="95"/>
      <c r="F1159" s="95"/>
      <c r="G1159" s="258"/>
    </row>
    <row r="1160" spans="1:7" ht="15.85">
      <c r="A1160" s="126"/>
      <c r="B1160" s="257"/>
      <c r="C1160" s="95"/>
      <c r="D1160" s="95"/>
      <c r="E1160" s="95"/>
      <c r="F1160" s="95"/>
      <c r="G1160" s="258"/>
    </row>
    <row r="1161" spans="1:7" ht="15.85">
      <c r="A1161" s="126"/>
      <c r="B1161" s="257"/>
      <c r="C1161" s="95"/>
      <c r="D1161" s="95"/>
      <c r="E1161" s="95"/>
      <c r="F1161" s="95"/>
      <c r="G1161" s="258"/>
    </row>
    <row r="1162" spans="1:7" ht="15.85">
      <c r="A1162" s="126"/>
      <c r="B1162" s="257"/>
      <c r="C1162" s="95"/>
      <c r="D1162" s="95"/>
      <c r="E1162" s="95"/>
      <c r="F1162" s="95"/>
      <c r="G1162" s="258"/>
    </row>
    <row r="1163" spans="1:7" ht="15.85">
      <c r="A1163" s="126"/>
      <c r="B1163" s="257"/>
      <c r="C1163" s="95"/>
      <c r="D1163" s="95"/>
      <c r="E1163" s="95"/>
      <c r="F1163" s="95"/>
      <c r="G1163" s="258"/>
    </row>
    <row r="1164" spans="1:7" ht="15.85">
      <c r="A1164" s="126"/>
      <c r="B1164" s="257"/>
      <c r="C1164" s="95"/>
      <c r="D1164" s="95"/>
      <c r="E1164" s="95"/>
      <c r="F1164" s="95"/>
      <c r="G1164" s="258"/>
    </row>
    <row r="1165" spans="1:7" ht="15.85">
      <c r="A1165" s="126"/>
      <c r="B1165" s="257"/>
      <c r="C1165" s="95"/>
      <c r="D1165" s="95"/>
      <c r="E1165" s="95"/>
      <c r="F1165" s="95"/>
      <c r="G1165" s="258"/>
    </row>
    <row r="1166" spans="1:7" ht="15.85">
      <c r="A1166" s="126"/>
      <c r="B1166" s="257"/>
      <c r="C1166" s="95"/>
      <c r="D1166" s="95"/>
      <c r="E1166" s="95"/>
      <c r="F1166" s="95"/>
      <c r="G1166" s="258"/>
    </row>
    <row r="1167" spans="1:7" ht="15.85">
      <c r="A1167" s="126"/>
      <c r="B1167" s="257"/>
      <c r="C1167" s="95"/>
      <c r="D1167" s="95"/>
      <c r="E1167" s="95"/>
      <c r="F1167" s="95"/>
      <c r="G1167" s="258"/>
    </row>
    <row r="1168" spans="1:7" ht="15.85">
      <c r="A1168" s="126"/>
      <c r="B1168" s="257"/>
      <c r="C1168" s="95"/>
      <c r="D1168" s="95"/>
      <c r="E1168" s="95"/>
      <c r="F1168" s="95"/>
      <c r="G1168" s="258"/>
    </row>
    <row r="1169" spans="1:7" ht="15.85">
      <c r="A1169" s="126"/>
      <c r="B1169" s="257"/>
      <c r="C1169" s="95"/>
      <c r="D1169" s="95"/>
      <c r="E1169" s="95"/>
      <c r="F1169" s="95"/>
      <c r="G1169" s="258"/>
    </row>
    <row r="1170" spans="1:7" ht="15.85">
      <c r="A1170" s="126"/>
      <c r="B1170" s="257"/>
      <c r="C1170" s="95"/>
      <c r="D1170" s="95"/>
      <c r="E1170" s="95"/>
      <c r="F1170" s="95"/>
      <c r="G1170" s="258"/>
    </row>
    <row r="1171" spans="1:7" ht="15.85">
      <c r="A1171" s="126"/>
      <c r="B1171" s="257"/>
      <c r="C1171" s="95"/>
      <c r="D1171" s="95"/>
      <c r="E1171" s="95"/>
      <c r="F1171" s="95"/>
      <c r="G1171" s="258"/>
    </row>
    <row r="1172" spans="1:7" ht="15.85">
      <c r="A1172" s="126"/>
      <c r="B1172" s="257"/>
      <c r="C1172" s="95"/>
      <c r="D1172" s="95"/>
      <c r="E1172" s="95"/>
      <c r="F1172" s="95"/>
      <c r="G1172" s="258"/>
    </row>
    <row r="1173" spans="1:7" ht="15.85">
      <c r="A1173" s="126"/>
      <c r="B1173" s="257"/>
      <c r="C1173" s="95"/>
      <c r="D1173" s="95"/>
      <c r="E1173" s="95"/>
      <c r="F1173" s="95"/>
      <c r="G1173" s="258"/>
    </row>
    <row r="1174" spans="1:7" ht="15.85">
      <c r="A1174" s="126"/>
      <c r="B1174" s="257"/>
      <c r="C1174" s="95"/>
      <c r="D1174" s="95"/>
      <c r="E1174" s="95"/>
      <c r="F1174" s="95"/>
      <c r="G1174" s="258"/>
    </row>
    <row r="1175" spans="1:7" ht="15.85">
      <c r="A1175" s="126"/>
      <c r="B1175" s="257"/>
      <c r="C1175" s="95"/>
      <c r="D1175" s="95"/>
      <c r="E1175" s="95"/>
      <c r="F1175" s="95"/>
      <c r="G1175" s="258"/>
    </row>
    <row r="1176" spans="1:7" ht="15.85">
      <c r="A1176" s="126"/>
      <c r="B1176" s="257"/>
      <c r="C1176" s="95"/>
      <c r="D1176" s="95"/>
      <c r="E1176" s="95"/>
      <c r="F1176" s="95"/>
      <c r="G1176" s="258"/>
    </row>
    <row r="1177" spans="1:7" ht="15.85">
      <c r="A1177" s="126"/>
      <c r="B1177" s="257"/>
      <c r="C1177" s="95"/>
      <c r="D1177" s="95"/>
      <c r="E1177" s="95"/>
      <c r="F1177" s="95"/>
      <c r="G1177" s="258"/>
    </row>
    <row r="1178" spans="1:7" ht="15.85">
      <c r="A1178" s="126"/>
      <c r="B1178" s="257"/>
      <c r="C1178" s="95"/>
      <c r="D1178" s="95"/>
      <c r="E1178" s="95"/>
      <c r="F1178" s="95"/>
      <c r="G1178" s="258"/>
    </row>
    <row r="1179" spans="1:7" ht="15.85">
      <c r="A1179" s="126"/>
      <c r="B1179" s="257"/>
      <c r="C1179" s="95"/>
      <c r="D1179" s="95"/>
      <c r="E1179" s="95"/>
      <c r="F1179" s="95"/>
      <c r="G1179" s="258"/>
    </row>
    <row r="1180" spans="1:7" ht="15.85">
      <c r="A1180" s="126"/>
      <c r="B1180" s="257"/>
      <c r="C1180" s="95"/>
      <c r="D1180" s="95"/>
      <c r="E1180" s="95"/>
      <c r="F1180" s="95"/>
      <c r="G1180" s="258"/>
    </row>
    <row r="1181" spans="1:7" ht="15.85">
      <c r="A1181" s="126"/>
      <c r="B1181" s="257"/>
      <c r="C1181" s="95"/>
      <c r="D1181" s="95"/>
      <c r="E1181" s="95"/>
      <c r="F1181" s="95"/>
      <c r="G1181" s="258"/>
    </row>
    <row r="1182" spans="1:7" ht="15.85">
      <c r="A1182" s="126"/>
      <c r="B1182" s="257"/>
      <c r="C1182" s="95"/>
      <c r="D1182" s="95"/>
      <c r="E1182" s="95"/>
      <c r="F1182" s="95"/>
      <c r="G1182" s="258"/>
    </row>
    <row r="1183" spans="1:7" ht="15.85">
      <c r="A1183" s="126"/>
      <c r="B1183" s="257"/>
      <c r="C1183" s="95"/>
      <c r="D1183" s="95"/>
      <c r="E1183" s="95"/>
      <c r="F1183" s="95"/>
      <c r="G1183" s="258"/>
    </row>
    <row r="1184" spans="1:7" ht="15.85">
      <c r="A1184" s="126"/>
      <c r="B1184" s="257"/>
      <c r="C1184" s="95"/>
      <c r="D1184" s="95"/>
      <c r="E1184" s="95"/>
      <c r="F1184" s="95"/>
      <c r="G1184" s="258"/>
    </row>
    <row r="1185" spans="1:7" ht="15.85">
      <c r="A1185" s="126"/>
      <c r="B1185" s="257"/>
      <c r="C1185" s="95"/>
      <c r="D1185" s="95"/>
      <c r="E1185" s="95"/>
      <c r="F1185" s="95"/>
      <c r="G1185" s="258"/>
    </row>
    <row r="1186" spans="1:7" ht="15.85">
      <c r="A1186" s="126"/>
      <c r="B1186" s="257"/>
      <c r="C1186" s="95"/>
      <c r="D1186" s="95"/>
      <c r="E1186" s="95"/>
      <c r="F1186" s="95"/>
      <c r="G1186" s="258"/>
    </row>
    <row r="1187" spans="1:7" ht="15.85">
      <c r="A1187" s="126"/>
      <c r="B1187" s="257"/>
      <c r="C1187" s="95"/>
      <c r="D1187" s="95"/>
      <c r="E1187" s="95"/>
      <c r="F1187" s="95"/>
      <c r="G1187" s="258"/>
    </row>
    <row r="1188" spans="1:7" ht="15.85">
      <c r="A1188" s="126"/>
      <c r="B1188" s="257"/>
      <c r="C1188" s="95"/>
      <c r="D1188" s="95"/>
      <c r="E1188" s="95"/>
      <c r="F1188" s="95"/>
      <c r="G1188" s="258"/>
    </row>
    <row r="1189" spans="1:7" ht="15.85">
      <c r="A1189" s="126"/>
      <c r="B1189" s="257"/>
      <c r="C1189" s="95"/>
      <c r="D1189" s="95"/>
      <c r="E1189" s="95"/>
      <c r="F1189" s="95"/>
      <c r="G1189" s="258"/>
    </row>
    <row r="1190" spans="1:7" ht="15.85">
      <c r="A1190" s="126"/>
      <c r="B1190" s="257"/>
      <c r="C1190" s="95"/>
      <c r="D1190" s="95"/>
      <c r="E1190" s="95"/>
      <c r="F1190" s="95"/>
      <c r="G1190" s="258"/>
    </row>
    <row r="1191" spans="1:7" ht="15.85">
      <c r="A1191" s="126"/>
      <c r="B1191" s="257"/>
      <c r="C1191" s="95"/>
      <c r="D1191" s="95"/>
      <c r="E1191" s="95"/>
      <c r="F1191" s="95"/>
      <c r="G1191" s="258"/>
    </row>
    <row r="1192" spans="1:7" ht="15.85">
      <c r="A1192" s="126"/>
      <c r="B1192" s="257"/>
      <c r="C1192" s="95"/>
      <c r="D1192" s="95"/>
      <c r="E1192" s="95"/>
      <c r="F1192" s="95"/>
      <c r="G1192" s="258"/>
    </row>
    <row r="1193" spans="1:7" ht="15.85">
      <c r="A1193" s="126"/>
      <c r="B1193" s="257"/>
      <c r="C1193" s="95"/>
      <c r="D1193" s="95"/>
      <c r="E1193" s="95"/>
      <c r="F1193" s="95"/>
      <c r="G1193" s="258"/>
    </row>
    <row r="1194" spans="1:7" ht="15.85">
      <c r="A1194" s="126"/>
      <c r="B1194" s="257"/>
      <c r="C1194" s="95"/>
      <c r="D1194" s="95"/>
      <c r="E1194" s="95"/>
      <c r="F1194" s="95"/>
      <c r="G1194" s="258"/>
    </row>
    <row r="1195" spans="1:7" ht="15.85">
      <c r="A1195" s="126"/>
      <c r="B1195" s="257"/>
      <c r="C1195" s="95"/>
      <c r="D1195" s="95"/>
      <c r="E1195" s="95"/>
      <c r="F1195" s="95"/>
      <c r="G1195" s="258"/>
    </row>
    <row r="1196" spans="1:7" ht="15.85">
      <c r="A1196" s="126"/>
      <c r="B1196" s="257"/>
      <c r="C1196" s="95"/>
      <c r="D1196" s="95"/>
      <c r="E1196" s="95"/>
      <c r="F1196" s="95"/>
      <c r="G1196" s="258"/>
    </row>
    <row r="1197" spans="1:7" ht="15.85">
      <c r="A1197" s="126"/>
      <c r="B1197" s="257"/>
      <c r="C1197" s="95"/>
      <c r="D1197" s="95"/>
      <c r="E1197" s="95"/>
      <c r="F1197" s="95"/>
      <c r="G1197" s="258"/>
    </row>
    <row r="1198" spans="1:7" ht="15.85">
      <c r="A1198" s="126"/>
      <c r="B1198" s="257"/>
      <c r="C1198" s="95"/>
      <c r="D1198" s="95"/>
      <c r="E1198" s="95"/>
      <c r="F1198" s="95"/>
      <c r="G1198" s="258"/>
    </row>
    <row r="1199" spans="1:7" ht="15.85">
      <c r="A1199" s="126"/>
      <c r="B1199" s="257"/>
      <c r="C1199" s="95"/>
      <c r="D1199" s="95"/>
      <c r="E1199" s="95"/>
      <c r="F1199" s="95"/>
      <c r="G1199" s="258"/>
    </row>
    <row r="1200" spans="1:7" ht="15.85">
      <c r="A1200" s="126"/>
      <c r="B1200" s="257"/>
      <c r="C1200" s="95"/>
      <c r="D1200" s="95"/>
      <c r="E1200" s="95"/>
      <c r="F1200" s="95"/>
      <c r="G1200" s="258"/>
    </row>
    <row r="1201" spans="1:7" ht="15.85">
      <c r="A1201" s="126"/>
      <c r="B1201" s="257"/>
      <c r="C1201" s="95"/>
      <c r="D1201" s="95"/>
      <c r="E1201" s="95"/>
      <c r="F1201" s="95"/>
      <c r="G1201" s="258"/>
    </row>
    <row r="1202" spans="1:7" ht="15.85">
      <c r="A1202" s="126"/>
      <c r="B1202" s="257"/>
      <c r="C1202" s="95"/>
      <c r="D1202" s="95"/>
      <c r="E1202" s="95"/>
      <c r="F1202" s="95"/>
      <c r="G1202" s="258"/>
    </row>
    <row r="1203" spans="1:7" ht="15.85">
      <c r="A1203" s="126"/>
      <c r="B1203" s="257"/>
      <c r="C1203" s="95"/>
      <c r="D1203" s="95"/>
      <c r="E1203" s="95"/>
      <c r="F1203" s="95"/>
      <c r="G1203" s="258"/>
    </row>
    <row r="1204" spans="1:7" ht="15.85">
      <c r="A1204" s="126"/>
      <c r="B1204" s="257"/>
      <c r="C1204" s="95"/>
      <c r="D1204" s="95"/>
      <c r="E1204" s="95"/>
      <c r="F1204" s="95"/>
      <c r="G1204" s="258"/>
    </row>
    <row r="1205" spans="1:7" ht="15.85">
      <c r="A1205" s="126"/>
      <c r="B1205" s="257"/>
      <c r="C1205" s="95"/>
      <c r="D1205" s="95"/>
      <c r="E1205" s="95"/>
      <c r="F1205" s="95"/>
      <c r="G1205" s="258"/>
    </row>
    <row r="1206" spans="1:7" ht="15.85">
      <c r="A1206" s="126"/>
      <c r="B1206" s="257"/>
      <c r="C1206" s="95"/>
      <c r="D1206" s="95"/>
      <c r="E1206" s="95"/>
      <c r="F1206" s="95"/>
      <c r="G1206" s="258"/>
    </row>
    <row r="1207" spans="1:7" ht="15.85">
      <c r="A1207" s="126"/>
      <c r="B1207" s="257"/>
      <c r="C1207" s="95"/>
      <c r="D1207" s="95"/>
      <c r="E1207" s="95"/>
      <c r="F1207" s="95"/>
      <c r="G1207" s="258"/>
    </row>
    <row r="1208" spans="1:7" ht="15.85">
      <c r="A1208" s="126"/>
      <c r="B1208" s="257"/>
      <c r="C1208" s="95"/>
      <c r="D1208" s="95"/>
      <c r="E1208" s="95"/>
      <c r="F1208" s="95"/>
      <c r="G1208" s="258"/>
    </row>
    <row r="1209" spans="1:7" ht="15.85">
      <c r="A1209" s="126"/>
      <c r="B1209" s="257"/>
      <c r="C1209" s="95"/>
      <c r="D1209" s="95"/>
      <c r="E1209" s="95"/>
      <c r="F1209" s="95"/>
      <c r="G1209" s="258"/>
    </row>
    <row r="1210" spans="1:7" ht="15.85">
      <c r="A1210" s="126"/>
      <c r="B1210" s="257"/>
      <c r="C1210" s="95"/>
      <c r="D1210" s="95"/>
      <c r="E1210" s="95"/>
      <c r="F1210" s="95"/>
      <c r="G1210" s="258"/>
    </row>
    <row r="1211" spans="1:7" ht="15.85">
      <c r="A1211" s="126"/>
      <c r="B1211" s="257"/>
      <c r="C1211" s="95"/>
      <c r="D1211" s="95"/>
      <c r="E1211" s="95"/>
      <c r="F1211" s="95"/>
      <c r="G1211" s="258"/>
    </row>
    <row r="1212" spans="1:7" ht="15.85">
      <c r="A1212" s="126"/>
      <c r="B1212" s="257"/>
      <c r="C1212" s="95"/>
      <c r="D1212" s="95"/>
      <c r="E1212" s="95"/>
      <c r="F1212" s="95"/>
      <c r="G1212" s="258"/>
    </row>
    <row r="1213" spans="1:7" ht="15.85">
      <c r="A1213" s="126"/>
      <c r="B1213" s="257"/>
      <c r="C1213" s="95"/>
      <c r="D1213" s="95"/>
      <c r="E1213" s="95"/>
      <c r="F1213" s="95"/>
      <c r="G1213" s="258"/>
    </row>
    <row r="1214" spans="1:7" ht="15.85">
      <c r="A1214" s="126"/>
      <c r="B1214" s="257"/>
      <c r="C1214" s="95"/>
      <c r="D1214" s="95"/>
      <c r="E1214" s="95"/>
      <c r="F1214" s="95"/>
      <c r="G1214" s="258"/>
    </row>
    <row r="1215" spans="1:7" ht="15.85">
      <c r="A1215" s="126"/>
      <c r="B1215" s="257"/>
      <c r="C1215" s="95"/>
      <c r="D1215" s="95"/>
      <c r="E1215" s="95"/>
      <c r="F1215" s="95"/>
      <c r="G1215" s="258"/>
    </row>
    <row r="1216" spans="1:7" ht="15.85">
      <c r="A1216" s="126"/>
      <c r="B1216" s="257"/>
      <c r="C1216" s="95"/>
      <c r="D1216" s="95"/>
      <c r="E1216" s="95"/>
      <c r="F1216" s="95"/>
      <c r="G1216" s="258"/>
    </row>
    <row r="1217" spans="1:7" ht="15.85">
      <c r="A1217" s="126"/>
      <c r="B1217" s="257"/>
      <c r="C1217" s="95"/>
      <c r="D1217" s="95"/>
      <c r="E1217" s="95"/>
      <c r="F1217" s="95"/>
      <c r="G1217" s="258"/>
    </row>
    <row r="1218" spans="1:7" ht="15.85">
      <c r="A1218" s="126"/>
      <c r="B1218" s="257"/>
      <c r="C1218" s="95"/>
      <c r="D1218" s="95"/>
      <c r="E1218" s="95"/>
      <c r="F1218" s="95"/>
      <c r="G1218" s="258"/>
    </row>
    <row r="1219" spans="1:7" ht="15.85">
      <c r="A1219" s="126"/>
      <c r="B1219" s="257"/>
      <c r="C1219" s="95"/>
      <c r="D1219" s="95"/>
      <c r="E1219" s="95"/>
      <c r="F1219" s="95"/>
      <c r="G1219" s="258"/>
    </row>
    <row r="1220" spans="1:7" ht="15.85">
      <c r="A1220" s="126"/>
      <c r="B1220" s="257"/>
      <c r="C1220" s="95"/>
      <c r="D1220" s="95"/>
      <c r="E1220" s="95"/>
      <c r="F1220" s="95"/>
      <c r="G1220" s="258"/>
    </row>
    <row r="1221" spans="1:7" ht="15.85">
      <c r="A1221" s="126"/>
      <c r="B1221" s="257"/>
      <c r="C1221" s="95"/>
      <c r="D1221" s="95"/>
      <c r="E1221" s="95"/>
      <c r="F1221" s="95"/>
      <c r="G1221" s="258"/>
    </row>
    <row r="1222" spans="1:7" ht="15.85">
      <c r="A1222" s="126"/>
      <c r="B1222" s="257"/>
      <c r="C1222" s="95"/>
      <c r="D1222" s="95"/>
      <c r="E1222" s="95"/>
      <c r="F1222" s="95"/>
      <c r="G1222" s="258"/>
    </row>
    <row r="1223" spans="1:7" ht="15.85">
      <c r="A1223" s="126"/>
      <c r="B1223" s="257"/>
      <c r="C1223" s="95"/>
      <c r="D1223" s="95"/>
      <c r="E1223" s="95"/>
      <c r="F1223" s="95"/>
      <c r="G1223" s="258"/>
    </row>
    <row r="1224" spans="1:7" ht="15.85">
      <c r="A1224" s="126"/>
      <c r="B1224" s="257"/>
      <c r="C1224" s="95"/>
      <c r="D1224" s="95"/>
      <c r="E1224" s="95"/>
      <c r="F1224" s="95"/>
      <c r="G1224" s="258"/>
    </row>
    <row r="1225" spans="1:7" ht="15.85">
      <c r="A1225" s="126"/>
      <c r="B1225" s="257"/>
      <c r="C1225" s="95"/>
      <c r="D1225" s="95"/>
      <c r="E1225" s="95"/>
      <c r="F1225" s="95"/>
      <c r="G1225" s="258"/>
    </row>
    <row r="1226" spans="1:7" ht="15.85">
      <c r="A1226" s="126"/>
      <c r="B1226" s="257"/>
      <c r="C1226" s="95"/>
      <c r="D1226" s="95"/>
      <c r="E1226" s="95"/>
      <c r="F1226" s="95"/>
      <c r="G1226" s="258"/>
    </row>
    <row r="1227" spans="1:7" ht="15.85">
      <c r="A1227" s="126"/>
      <c r="B1227" s="257"/>
      <c r="C1227" s="95"/>
      <c r="D1227" s="95"/>
      <c r="E1227" s="95"/>
      <c r="F1227" s="95"/>
      <c r="G1227" s="258"/>
    </row>
    <row r="1228" spans="1:7" ht="15.85">
      <c r="A1228" s="126"/>
      <c r="B1228" s="257"/>
      <c r="C1228" s="95"/>
      <c r="D1228" s="95"/>
      <c r="E1228" s="95"/>
      <c r="F1228" s="95"/>
      <c r="G1228" s="258"/>
    </row>
    <row r="1229" spans="1:7" ht="15.85">
      <c r="A1229" s="126"/>
      <c r="B1229" s="257"/>
      <c r="C1229" s="95"/>
      <c r="D1229" s="95"/>
      <c r="E1229" s="95"/>
      <c r="F1229" s="95"/>
      <c r="G1229" s="258"/>
    </row>
    <row r="1230" spans="1:7" ht="15.85">
      <c r="A1230" s="126"/>
      <c r="B1230" s="257"/>
      <c r="C1230" s="95"/>
      <c r="D1230" s="95"/>
      <c r="E1230" s="95"/>
      <c r="F1230" s="95"/>
      <c r="G1230" s="258"/>
    </row>
    <row r="1231" spans="1:7" ht="15.85">
      <c r="A1231" s="126"/>
      <c r="B1231" s="257"/>
      <c r="C1231" s="95"/>
      <c r="D1231" s="95"/>
      <c r="E1231" s="95"/>
      <c r="F1231" s="95"/>
      <c r="G1231" s="258"/>
    </row>
    <row r="1232" spans="1:7" ht="15.85">
      <c r="A1232" s="126"/>
      <c r="B1232" s="257"/>
      <c r="C1232" s="95"/>
      <c r="D1232" s="95"/>
      <c r="E1232" s="95"/>
      <c r="F1232" s="95"/>
      <c r="G1232" s="258"/>
    </row>
    <row r="1233" spans="1:7" ht="15.85">
      <c r="A1233" s="126"/>
      <c r="B1233" s="257"/>
      <c r="C1233" s="95"/>
      <c r="D1233" s="95"/>
      <c r="E1233" s="95"/>
      <c r="F1233" s="95"/>
      <c r="G1233" s="258"/>
    </row>
    <row r="1234" spans="1:7" ht="15.85">
      <c r="A1234" s="126"/>
      <c r="B1234" s="257"/>
      <c r="C1234" s="95"/>
      <c r="D1234" s="95"/>
      <c r="E1234" s="95"/>
      <c r="F1234" s="95"/>
      <c r="G1234" s="258"/>
    </row>
    <row r="1235" spans="1:7" ht="15.85">
      <c r="A1235" s="126"/>
      <c r="B1235" s="257"/>
      <c r="C1235" s="95"/>
      <c r="D1235" s="95"/>
      <c r="E1235" s="95"/>
      <c r="F1235" s="95"/>
      <c r="G1235" s="258"/>
    </row>
    <row r="1236" spans="1:7" ht="15.85">
      <c r="A1236" s="126"/>
      <c r="B1236" s="257"/>
      <c r="C1236" s="95"/>
      <c r="D1236" s="95"/>
      <c r="E1236" s="95"/>
      <c r="F1236" s="95"/>
      <c r="G1236" s="258"/>
    </row>
    <row r="1237" spans="1:7" ht="15.85">
      <c r="A1237" s="126"/>
      <c r="B1237" s="257"/>
      <c r="C1237" s="95"/>
      <c r="D1237" s="95"/>
      <c r="E1237" s="95"/>
      <c r="F1237" s="95"/>
      <c r="G1237" s="258"/>
    </row>
    <row r="1238" spans="1:7" ht="15.85">
      <c r="A1238" s="126"/>
      <c r="B1238" s="257"/>
      <c r="C1238" s="95"/>
      <c r="D1238" s="95"/>
      <c r="E1238" s="95"/>
      <c r="F1238" s="95"/>
      <c r="G1238" s="258"/>
    </row>
    <row r="1239" spans="1:7" ht="15.85">
      <c r="A1239" s="126"/>
      <c r="B1239" s="257"/>
      <c r="C1239" s="95"/>
      <c r="D1239" s="95"/>
      <c r="E1239" s="95"/>
      <c r="F1239" s="95"/>
      <c r="G1239" s="258"/>
    </row>
    <row r="1240" spans="1:7" ht="15.85">
      <c r="A1240" s="126"/>
      <c r="B1240" s="257"/>
      <c r="C1240" s="95"/>
      <c r="D1240" s="95"/>
      <c r="E1240" s="95"/>
      <c r="F1240" s="95"/>
      <c r="G1240" s="258"/>
    </row>
    <row r="1241" spans="1:7" ht="15.85">
      <c r="A1241" s="126"/>
      <c r="B1241" s="257"/>
      <c r="C1241" s="95"/>
      <c r="D1241" s="95"/>
      <c r="E1241" s="95"/>
      <c r="F1241" s="95"/>
      <c r="G1241" s="258"/>
    </row>
    <row r="1242" spans="1:7" ht="15.85">
      <c r="A1242" s="126"/>
      <c r="B1242" s="257"/>
      <c r="C1242" s="95"/>
      <c r="D1242" s="95"/>
      <c r="E1242" s="95"/>
      <c r="F1242" s="95"/>
      <c r="G1242" s="258"/>
    </row>
    <row r="1243" spans="1:7" ht="15.85">
      <c r="A1243" s="126"/>
      <c r="B1243" s="257"/>
      <c r="C1243" s="95"/>
      <c r="D1243" s="95"/>
      <c r="E1243" s="95"/>
      <c r="F1243" s="95"/>
      <c r="G1243" s="258"/>
    </row>
    <row r="1244" spans="1:7" ht="15.85">
      <c r="A1244" s="126"/>
      <c r="B1244" s="257"/>
      <c r="C1244" s="95"/>
      <c r="D1244" s="95"/>
      <c r="E1244" s="95"/>
      <c r="F1244" s="95"/>
      <c r="G1244" s="258"/>
    </row>
    <row r="1245" spans="1:7" ht="15.85">
      <c r="A1245" s="126"/>
      <c r="B1245" s="257"/>
      <c r="C1245" s="95"/>
      <c r="D1245" s="95"/>
      <c r="E1245" s="95"/>
      <c r="F1245" s="95"/>
      <c r="G1245" s="258"/>
    </row>
    <row r="1246" spans="1:7" ht="15.85">
      <c r="A1246" s="126"/>
      <c r="B1246" s="257"/>
      <c r="C1246" s="95"/>
      <c r="D1246" s="95"/>
      <c r="E1246" s="95"/>
      <c r="F1246" s="95"/>
      <c r="G1246" s="258"/>
    </row>
    <row r="1247" spans="1:7" ht="15.85">
      <c r="A1247" s="126"/>
      <c r="B1247" s="257"/>
      <c r="C1247" s="95"/>
      <c r="D1247" s="95"/>
      <c r="E1247" s="95"/>
      <c r="F1247" s="95"/>
      <c r="G1247" s="258"/>
    </row>
    <row r="1248" spans="1:7" ht="15.85">
      <c r="A1248" s="126"/>
      <c r="B1248" s="257"/>
      <c r="C1248" s="95"/>
      <c r="D1248" s="95"/>
      <c r="E1248" s="95"/>
      <c r="F1248" s="95"/>
      <c r="G1248" s="258"/>
    </row>
    <row r="1249" spans="1:7" ht="15.85">
      <c r="A1249" s="126"/>
      <c r="B1249" s="257"/>
      <c r="C1249" s="95"/>
      <c r="D1249" s="95"/>
      <c r="E1249" s="95"/>
      <c r="F1249" s="95"/>
      <c r="G1249" s="258"/>
    </row>
    <row r="1250" spans="1:7" ht="15.85">
      <c r="A1250" s="126"/>
      <c r="B1250" s="257"/>
      <c r="C1250" s="95"/>
      <c r="D1250" s="95"/>
      <c r="E1250" s="95"/>
      <c r="F1250" s="95"/>
      <c r="G1250" s="258"/>
    </row>
    <row r="1251" spans="1:7" ht="15.85">
      <c r="A1251" s="126"/>
      <c r="B1251" s="257"/>
      <c r="C1251" s="95"/>
      <c r="D1251" s="95"/>
      <c r="E1251" s="95"/>
      <c r="F1251" s="95"/>
      <c r="G1251" s="258"/>
    </row>
    <row r="1252" spans="1:7" ht="15.85">
      <c r="A1252" s="126"/>
      <c r="B1252" s="257"/>
      <c r="C1252" s="95"/>
      <c r="D1252" s="95"/>
      <c r="E1252" s="95"/>
      <c r="F1252" s="95"/>
      <c r="G1252" s="258"/>
    </row>
    <row r="1253" spans="1:7" ht="15.85">
      <c r="A1253" s="126"/>
      <c r="B1253" s="257"/>
      <c r="C1253" s="95"/>
      <c r="D1253" s="95"/>
      <c r="E1253" s="95"/>
      <c r="F1253" s="95"/>
      <c r="G1253" s="258"/>
    </row>
    <row r="1254" spans="1:7" ht="15.85">
      <c r="A1254" s="126"/>
      <c r="B1254" s="257"/>
      <c r="C1254" s="95"/>
      <c r="D1254" s="95"/>
      <c r="E1254" s="95"/>
      <c r="F1254" s="95"/>
      <c r="G1254" s="258"/>
    </row>
    <row r="1255" spans="1:7" ht="15.85">
      <c r="A1255" s="126"/>
      <c r="B1255" s="257"/>
      <c r="C1255" s="95"/>
      <c r="D1255" s="95"/>
      <c r="E1255" s="95"/>
      <c r="F1255" s="95"/>
      <c r="G1255" s="258"/>
    </row>
    <row r="1256" spans="1:7" ht="15.85">
      <c r="A1256" s="126"/>
      <c r="B1256" s="257"/>
      <c r="C1256" s="95"/>
      <c r="D1256" s="95"/>
      <c r="E1256" s="95"/>
      <c r="F1256" s="95"/>
      <c r="G1256" s="258"/>
    </row>
    <row r="1257" spans="1:7" ht="15.85">
      <c r="A1257" s="126"/>
      <c r="B1257" s="257"/>
      <c r="C1257" s="95"/>
      <c r="D1257" s="95"/>
      <c r="E1257" s="95"/>
      <c r="F1257" s="95"/>
      <c r="G1257" s="258"/>
    </row>
    <row r="1258" spans="1:7" ht="15.85">
      <c r="A1258" s="126"/>
      <c r="B1258" s="257"/>
      <c r="C1258" s="95"/>
      <c r="D1258" s="95"/>
      <c r="E1258" s="95"/>
      <c r="F1258" s="95"/>
      <c r="G1258" s="258"/>
    </row>
    <row r="1259" spans="1:7" ht="15.85">
      <c r="A1259" s="126"/>
      <c r="B1259" s="257"/>
      <c r="C1259" s="95"/>
      <c r="D1259" s="95"/>
      <c r="E1259" s="95"/>
      <c r="F1259" s="95"/>
      <c r="G1259" s="258"/>
    </row>
    <row r="1260" spans="1:7" ht="15.85">
      <c r="A1260" s="126"/>
      <c r="B1260" s="257"/>
      <c r="C1260" s="95"/>
      <c r="D1260" s="95"/>
      <c r="E1260" s="95"/>
      <c r="F1260" s="95"/>
      <c r="G1260" s="258"/>
    </row>
    <row r="1261" spans="1:7" ht="15.85">
      <c r="A1261" s="126"/>
      <c r="B1261" s="257"/>
      <c r="C1261" s="95"/>
      <c r="D1261" s="95"/>
      <c r="E1261" s="95"/>
      <c r="F1261" s="95"/>
      <c r="G1261" s="258"/>
    </row>
    <row r="1262" spans="1:7" ht="15.85">
      <c r="A1262" s="126"/>
      <c r="B1262" s="257"/>
      <c r="C1262" s="95"/>
      <c r="D1262" s="95"/>
      <c r="E1262" s="95"/>
      <c r="F1262" s="95"/>
      <c r="G1262" s="258"/>
    </row>
    <row r="1263" spans="1:7" ht="15.85">
      <c r="A1263" s="126"/>
      <c r="B1263" s="257"/>
      <c r="C1263" s="95"/>
      <c r="D1263" s="95"/>
      <c r="E1263" s="95"/>
      <c r="F1263" s="95"/>
      <c r="G1263" s="258"/>
    </row>
    <row r="1264" spans="1:7" ht="15.85">
      <c r="A1264" s="126"/>
      <c r="B1264" s="257"/>
      <c r="C1264" s="95"/>
      <c r="D1264" s="95"/>
      <c r="E1264" s="95"/>
      <c r="F1264" s="95"/>
      <c r="G1264" s="258"/>
    </row>
    <row r="1265" spans="1:7" ht="15.85">
      <c r="A1265" s="126"/>
      <c r="B1265" s="257"/>
      <c r="C1265" s="95"/>
      <c r="D1265" s="95"/>
      <c r="E1265" s="95"/>
      <c r="F1265" s="95"/>
      <c r="G1265" s="258"/>
    </row>
    <row r="1266" spans="1:7" ht="15.85">
      <c r="A1266" s="126"/>
      <c r="B1266" s="257"/>
      <c r="C1266" s="95"/>
      <c r="D1266" s="95"/>
      <c r="E1266" s="95"/>
      <c r="F1266" s="95"/>
      <c r="G1266" s="258"/>
    </row>
    <row r="1267" spans="1:7" ht="15.85">
      <c r="A1267" s="126"/>
      <c r="B1267" s="257"/>
      <c r="C1267" s="95"/>
      <c r="D1267" s="95"/>
      <c r="E1267" s="95"/>
      <c r="F1267" s="95"/>
      <c r="G1267" s="258"/>
    </row>
    <row r="1268" spans="1:7" ht="15.85">
      <c r="A1268" s="126"/>
      <c r="B1268" s="257"/>
      <c r="C1268" s="95"/>
      <c r="D1268" s="95"/>
      <c r="E1268" s="95"/>
      <c r="F1268" s="95"/>
      <c r="G1268" s="258"/>
    </row>
    <row r="1269" spans="1:7" ht="15.85">
      <c r="A1269" s="126"/>
      <c r="B1269" s="257"/>
      <c r="C1269" s="95"/>
      <c r="D1269" s="95"/>
      <c r="E1269" s="95"/>
      <c r="F1269" s="95"/>
      <c r="G1269" s="258"/>
    </row>
    <row r="1270" spans="1:7" ht="15.85">
      <c r="A1270" s="126"/>
      <c r="B1270" s="257"/>
      <c r="C1270" s="95"/>
      <c r="D1270" s="95"/>
      <c r="E1270" s="95"/>
      <c r="F1270" s="95"/>
      <c r="G1270" s="258"/>
    </row>
    <row r="1271" spans="1:7" ht="15.85">
      <c r="A1271" s="126"/>
      <c r="B1271" s="257"/>
      <c r="C1271" s="95"/>
      <c r="D1271" s="95"/>
      <c r="E1271" s="95"/>
      <c r="F1271" s="95"/>
      <c r="G1271" s="258"/>
    </row>
    <row r="1272" spans="1:7" ht="15.85">
      <c r="A1272" s="126"/>
      <c r="B1272" s="257"/>
      <c r="C1272" s="95"/>
      <c r="D1272" s="95"/>
      <c r="E1272" s="95"/>
      <c r="F1272" s="95"/>
      <c r="G1272" s="258"/>
    </row>
    <row r="1273" spans="1:7" ht="15.85">
      <c r="A1273" s="126"/>
      <c r="B1273" s="257"/>
      <c r="C1273" s="95"/>
      <c r="D1273" s="95"/>
      <c r="E1273" s="95"/>
      <c r="F1273" s="95"/>
      <c r="G1273" s="258"/>
    </row>
    <row r="1274" spans="1:7" ht="15.85">
      <c r="A1274" s="126"/>
      <c r="B1274" s="257"/>
      <c r="C1274" s="95"/>
      <c r="D1274" s="95"/>
      <c r="E1274" s="95"/>
      <c r="F1274" s="95"/>
      <c r="G1274" s="258"/>
    </row>
    <row r="1275" spans="1:7" ht="15.85">
      <c r="A1275" s="126"/>
      <c r="B1275" s="257"/>
      <c r="C1275" s="95"/>
      <c r="D1275" s="95"/>
      <c r="E1275" s="95"/>
      <c r="F1275" s="95"/>
      <c r="G1275" s="258"/>
    </row>
    <row r="1276" spans="1:7" ht="15.85">
      <c r="A1276" s="126"/>
      <c r="B1276" s="257"/>
      <c r="C1276" s="95"/>
      <c r="D1276" s="95"/>
      <c r="E1276" s="95"/>
      <c r="F1276" s="95"/>
      <c r="G1276" s="258"/>
    </row>
    <row r="1277" spans="1:7" ht="15.85">
      <c r="A1277" s="126"/>
      <c r="B1277" s="257"/>
      <c r="C1277" s="95"/>
      <c r="D1277" s="95"/>
      <c r="E1277" s="95"/>
      <c r="F1277" s="95"/>
      <c r="G1277" s="258"/>
    </row>
    <row r="1278" spans="1:7" ht="15.85">
      <c r="A1278" s="126"/>
      <c r="B1278" s="257"/>
      <c r="C1278" s="95"/>
      <c r="D1278" s="95"/>
      <c r="E1278" s="95"/>
      <c r="F1278" s="95"/>
      <c r="G1278" s="258"/>
    </row>
    <row r="1279" spans="1:7" ht="15.85">
      <c r="A1279" s="126"/>
      <c r="B1279" s="257"/>
      <c r="C1279" s="95"/>
      <c r="D1279" s="95"/>
      <c r="E1279" s="95"/>
      <c r="F1279" s="95"/>
      <c r="G1279" s="258"/>
    </row>
    <row r="1280" spans="1:7" ht="15.85">
      <c r="A1280" s="126"/>
      <c r="B1280" s="257"/>
      <c r="C1280" s="95"/>
      <c r="D1280" s="95"/>
      <c r="E1280" s="95"/>
      <c r="F1280" s="95"/>
      <c r="G1280" s="258"/>
    </row>
    <row r="1281" spans="1:7" ht="15.85">
      <c r="A1281" s="126"/>
      <c r="B1281" s="257"/>
      <c r="C1281" s="95"/>
      <c r="D1281" s="95"/>
      <c r="E1281" s="95"/>
      <c r="F1281" s="95"/>
      <c r="G1281" s="258"/>
    </row>
    <row r="1282" spans="1:7" ht="15.85">
      <c r="A1282" s="126"/>
      <c r="B1282" s="257"/>
      <c r="C1282" s="95"/>
      <c r="D1282" s="95"/>
      <c r="E1282" s="95"/>
      <c r="F1282" s="95"/>
      <c r="G1282" s="258"/>
    </row>
    <row r="1283" spans="1:7" ht="15.85">
      <c r="A1283" s="126"/>
      <c r="B1283" s="257"/>
      <c r="C1283" s="95"/>
      <c r="D1283" s="95"/>
      <c r="E1283" s="95"/>
      <c r="F1283" s="95"/>
      <c r="G1283" s="258"/>
    </row>
    <row r="1284" spans="1:7" ht="15.85">
      <c r="A1284" s="126"/>
      <c r="B1284" s="257"/>
      <c r="C1284" s="95"/>
      <c r="D1284" s="95"/>
      <c r="E1284" s="95"/>
      <c r="F1284" s="95"/>
      <c r="G1284" s="258"/>
    </row>
    <row r="1285" spans="1:7" ht="15.85">
      <c r="A1285" s="126"/>
      <c r="B1285" s="257"/>
      <c r="C1285" s="95"/>
      <c r="D1285" s="95"/>
      <c r="E1285" s="95"/>
      <c r="F1285" s="95"/>
      <c r="G1285" s="258"/>
    </row>
    <row r="1286" spans="1:7" ht="15.85">
      <c r="A1286" s="126"/>
      <c r="B1286" s="257"/>
      <c r="C1286" s="95"/>
      <c r="D1286" s="95"/>
      <c r="E1286" s="95"/>
      <c r="F1286" s="95"/>
      <c r="G1286" s="258"/>
    </row>
    <row r="1287" spans="1:7" ht="15.85">
      <c r="A1287" s="126"/>
      <c r="B1287" s="257"/>
      <c r="C1287" s="95"/>
      <c r="D1287" s="95"/>
      <c r="E1287" s="95"/>
      <c r="F1287" s="95"/>
      <c r="G1287" s="258"/>
    </row>
    <row r="1288" spans="1:7" ht="15.85">
      <c r="A1288" s="126"/>
      <c r="B1288" s="257"/>
      <c r="C1288" s="95"/>
      <c r="D1288" s="95"/>
      <c r="E1288" s="95"/>
      <c r="F1288" s="95"/>
      <c r="G1288" s="258"/>
    </row>
    <row r="1289" spans="1:7" ht="15.85">
      <c r="A1289" s="126"/>
      <c r="B1289" s="257"/>
      <c r="C1289" s="95"/>
      <c r="D1289" s="95"/>
      <c r="E1289" s="95"/>
      <c r="F1289" s="95"/>
      <c r="G1289" s="258"/>
    </row>
    <row r="1290" spans="1:7" ht="15.85">
      <c r="A1290" s="126"/>
      <c r="B1290" s="257"/>
      <c r="C1290" s="95"/>
      <c r="D1290" s="95"/>
      <c r="E1290" s="95"/>
      <c r="F1290" s="95"/>
      <c r="G1290" s="258"/>
    </row>
    <row r="1291" spans="1:7" ht="15.85">
      <c r="A1291" s="126"/>
      <c r="B1291" s="257"/>
      <c r="C1291" s="95"/>
      <c r="D1291" s="95"/>
      <c r="E1291" s="95"/>
      <c r="F1291" s="95"/>
      <c r="G1291" s="258"/>
    </row>
    <row r="1292" spans="1:7" ht="15.85">
      <c r="A1292" s="126"/>
      <c r="B1292" s="257"/>
      <c r="C1292" s="95"/>
      <c r="D1292" s="95"/>
      <c r="E1292" s="95"/>
      <c r="F1292" s="95"/>
      <c r="G1292" s="258"/>
    </row>
    <row r="1293" spans="1:7" ht="15.85">
      <c r="A1293" s="126"/>
      <c r="B1293" s="257"/>
      <c r="C1293" s="95"/>
      <c r="D1293" s="95"/>
      <c r="E1293" s="95"/>
      <c r="F1293" s="95"/>
      <c r="G1293" s="258"/>
    </row>
    <row r="1294" spans="1:7" ht="15.85">
      <c r="A1294" s="126"/>
      <c r="B1294" s="257"/>
      <c r="C1294" s="95"/>
      <c r="D1294" s="95"/>
      <c r="E1294" s="95"/>
      <c r="F1294" s="95"/>
      <c r="G1294" s="258"/>
    </row>
    <row r="1295" spans="1:7" ht="15.85">
      <c r="A1295" s="126"/>
      <c r="B1295" s="257"/>
      <c r="C1295" s="95"/>
      <c r="D1295" s="95"/>
      <c r="E1295" s="95"/>
      <c r="F1295" s="95"/>
      <c r="G1295" s="258"/>
    </row>
    <row r="1296" spans="1:7" ht="15.85">
      <c r="A1296" s="126"/>
      <c r="B1296" s="257"/>
      <c r="C1296" s="95"/>
      <c r="D1296" s="95"/>
      <c r="E1296" s="95"/>
      <c r="F1296" s="95"/>
      <c r="G1296" s="258"/>
    </row>
    <row r="1297" spans="1:7" ht="15.85">
      <c r="A1297" s="126"/>
      <c r="B1297" s="257"/>
      <c r="C1297" s="95"/>
      <c r="D1297" s="95"/>
      <c r="E1297" s="95"/>
      <c r="F1297" s="95"/>
      <c r="G1297" s="258"/>
    </row>
    <row r="1298" spans="1:7" ht="15.85">
      <c r="A1298" s="126"/>
      <c r="B1298" s="257"/>
      <c r="C1298" s="95"/>
      <c r="D1298" s="95"/>
      <c r="E1298" s="95"/>
      <c r="F1298" s="95"/>
      <c r="G1298" s="258"/>
    </row>
    <row r="1299" spans="1:7" ht="15.85">
      <c r="A1299" s="126"/>
      <c r="B1299" s="257"/>
      <c r="C1299" s="95"/>
      <c r="D1299" s="95"/>
      <c r="E1299" s="95"/>
      <c r="F1299" s="95"/>
      <c r="G1299" s="258"/>
    </row>
    <row r="1300" spans="1:7" ht="15.85">
      <c r="A1300" s="126"/>
      <c r="B1300" s="257"/>
      <c r="C1300" s="95"/>
      <c r="D1300" s="95"/>
      <c r="E1300" s="95"/>
      <c r="F1300" s="95"/>
      <c r="G1300" s="258"/>
    </row>
    <row r="1301" spans="1:7" ht="15.85">
      <c r="A1301" s="126"/>
      <c r="B1301" s="257"/>
      <c r="C1301" s="95"/>
      <c r="D1301" s="95"/>
      <c r="E1301" s="95"/>
      <c r="F1301" s="95"/>
      <c r="G1301" s="258"/>
    </row>
    <row r="1302" spans="1:7" ht="15.85">
      <c r="A1302" s="126"/>
      <c r="B1302" s="257"/>
      <c r="C1302" s="95"/>
      <c r="D1302" s="95"/>
      <c r="E1302" s="95"/>
      <c r="F1302" s="95"/>
      <c r="G1302" s="258"/>
    </row>
    <row r="1303" spans="1:7" ht="15.85">
      <c r="A1303" s="126"/>
      <c r="B1303" s="257"/>
      <c r="C1303" s="95"/>
      <c r="D1303" s="95"/>
      <c r="E1303" s="95"/>
      <c r="F1303" s="95"/>
      <c r="G1303" s="258"/>
    </row>
    <row r="1304" spans="1:7" ht="15.85">
      <c r="A1304" s="126"/>
      <c r="B1304" s="257"/>
      <c r="C1304" s="95"/>
      <c r="D1304" s="95"/>
      <c r="E1304" s="95"/>
      <c r="F1304" s="95"/>
      <c r="G1304" s="258"/>
    </row>
    <row r="1305" spans="1:7" ht="15.85">
      <c r="A1305" s="126"/>
      <c r="B1305" s="257"/>
      <c r="C1305" s="95"/>
      <c r="D1305" s="95"/>
      <c r="E1305" s="95"/>
      <c r="F1305" s="95"/>
      <c r="G1305" s="258"/>
    </row>
    <row r="1306" spans="1:7" ht="15.85">
      <c r="A1306" s="126"/>
      <c r="B1306" s="257"/>
      <c r="C1306" s="95"/>
      <c r="D1306" s="95"/>
      <c r="E1306" s="95"/>
      <c r="F1306" s="95"/>
      <c r="G1306" s="258"/>
    </row>
    <row r="1307" spans="1:7" ht="15.85">
      <c r="A1307" s="126"/>
      <c r="B1307" s="257"/>
      <c r="C1307" s="95"/>
      <c r="D1307" s="95"/>
      <c r="E1307" s="95"/>
      <c r="F1307" s="95"/>
      <c r="G1307" s="258"/>
    </row>
    <row r="1308" spans="1:7" ht="15.85">
      <c r="A1308" s="126"/>
      <c r="B1308" s="257"/>
      <c r="C1308" s="95"/>
      <c r="D1308" s="95"/>
      <c r="E1308" s="95"/>
      <c r="F1308" s="95"/>
      <c r="G1308" s="258"/>
    </row>
    <row r="1309" spans="1:7" ht="15.85">
      <c r="A1309" s="126"/>
      <c r="B1309" s="257"/>
      <c r="C1309" s="95"/>
      <c r="D1309" s="95"/>
      <c r="E1309" s="95"/>
      <c r="F1309" s="95"/>
      <c r="G1309" s="258"/>
    </row>
    <row r="1310" spans="1:7" ht="15.85">
      <c r="A1310" s="126"/>
      <c r="B1310" s="257"/>
      <c r="C1310" s="95"/>
      <c r="D1310" s="95"/>
      <c r="E1310" s="95"/>
      <c r="F1310" s="95"/>
      <c r="G1310" s="258"/>
    </row>
    <row r="1311" spans="1:7" ht="15.85">
      <c r="A1311" s="126"/>
      <c r="B1311" s="257"/>
      <c r="C1311" s="95"/>
      <c r="D1311" s="95"/>
      <c r="E1311" s="95"/>
      <c r="F1311" s="95"/>
      <c r="G1311" s="258"/>
    </row>
    <row r="1312" spans="1:7" ht="15.85">
      <c r="A1312" s="126"/>
      <c r="B1312" s="257"/>
      <c r="C1312" s="95"/>
      <c r="D1312" s="95"/>
      <c r="E1312" s="95"/>
      <c r="F1312" s="95"/>
      <c r="G1312" s="258"/>
    </row>
    <row r="1313" spans="1:7" ht="15.85">
      <c r="A1313" s="126"/>
      <c r="B1313" s="257"/>
      <c r="C1313" s="95"/>
      <c r="D1313" s="95"/>
      <c r="E1313" s="95"/>
      <c r="F1313" s="95"/>
      <c r="G1313" s="258"/>
    </row>
    <row r="1314" spans="1:7" ht="15.85">
      <c r="A1314" s="126"/>
      <c r="B1314" s="257"/>
      <c r="C1314" s="95"/>
      <c r="D1314" s="95"/>
      <c r="E1314" s="95"/>
      <c r="F1314" s="95"/>
      <c r="G1314" s="258"/>
    </row>
    <row r="1315" spans="1:7" ht="15.85">
      <c r="A1315" s="126"/>
      <c r="B1315" s="257"/>
      <c r="C1315" s="95"/>
      <c r="D1315" s="95"/>
      <c r="E1315" s="95"/>
      <c r="F1315" s="95"/>
      <c r="G1315" s="258"/>
    </row>
    <row r="1316" spans="1:7" ht="15.85">
      <c r="A1316" s="126"/>
      <c r="B1316" s="257"/>
      <c r="C1316" s="95"/>
      <c r="D1316" s="95"/>
      <c r="E1316" s="95"/>
      <c r="F1316" s="95"/>
      <c r="G1316" s="258"/>
    </row>
    <row r="1317" spans="1:7" ht="15.85">
      <c r="A1317" s="126"/>
      <c r="B1317" s="257"/>
      <c r="C1317" s="95"/>
      <c r="D1317" s="95"/>
      <c r="E1317" s="95"/>
      <c r="F1317" s="95"/>
      <c r="G1317" s="258"/>
    </row>
    <row r="1318" spans="1:7" ht="15.85">
      <c r="A1318" s="126"/>
      <c r="B1318" s="257"/>
      <c r="C1318" s="95"/>
      <c r="D1318" s="95"/>
      <c r="E1318" s="95"/>
      <c r="F1318" s="95"/>
      <c r="G1318" s="258"/>
    </row>
    <row r="1319" spans="1:7" ht="15.85">
      <c r="A1319" s="126"/>
      <c r="B1319" s="257"/>
      <c r="C1319" s="95"/>
      <c r="D1319" s="95"/>
      <c r="E1319" s="95"/>
      <c r="F1319" s="95"/>
      <c r="G1319" s="258"/>
    </row>
    <row r="1320" spans="1:7" ht="15.85">
      <c r="A1320" s="126"/>
      <c r="B1320" s="257"/>
      <c r="C1320" s="95"/>
      <c r="D1320" s="95"/>
      <c r="E1320" s="95"/>
      <c r="F1320" s="95"/>
      <c r="G1320" s="258"/>
    </row>
    <row r="1321" spans="1:7" ht="15.85">
      <c r="A1321" s="126"/>
      <c r="B1321" s="257"/>
      <c r="C1321" s="95"/>
      <c r="D1321" s="95"/>
      <c r="E1321" s="95"/>
      <c r="F1321" s="95"/>
      <c r="G1321" s="258"/>
    </row>
    <row r="1322" spans="1:7" ht="15.85">
      <c r="A1322" s="126"/>
      <c r="B1322" s="257"/>
      <c r="C1322" s="95"/>
      <c r="D1322" s="95"/>
      <c r="E1322" s="95"/>
      <c r="F1322" s="95"/>
      <c r="G1322" s="258"/>
    </row>
    <row r="1323" spans="1:7" ht="15.85">
      <c r="A1323" s="126"/>
      <c r="B1323" s="257"/>
      <c r="C1323" s="95"/>
      <c r="D1323" s="95"/>
      <c r="E1323" s="95"/>
      <c r="F1323" s="95"/>
      <c r="G1323" s="258"/>
    </row>
    <row r="1324" spans="1:7" ht="15.85">
      <c r="A1324" s="126"/>
      <c r="B1324" s="257"/>
      <c r="C1324" s="95"/>
      <c r="D1324" s="95"/>
      <c r="E1324" s="95"/>
      <c r="F1324" s="95"/>
      <c r="G1324" s="258"/>
    </row>
    <row r="1325" spans="1:7" ht="15.85">
      <c r="A1325" s="126"/>
      <c r="B1325" s="257"/>
      <c r="C1325" s="95"/>
      <c r="D1325" s="95"/>
      <c r="E1325" s="95"/>
      <c r="F1325" s="95"/>
      <c r="G1325" s="258"/>
    </row>
    <row r="1326" spans="1:7" ht="15.85">
      <c r="A1326" s="126"/>
      <c r="B1326" s="257"/>
      <c r="C1326" s="95"/>
      <c r="D1326" s="95"/>
      <c r="E1326" s="95"/>
      <c r="F1326" s="95"/>
      <c r="G1326" s="258"/>
    </row>
    <row r="1327" spans="1:7" ht="15.85">
      <c r="A1327" s="126"/>
      <c r="B1327" s="257"/>
      <c r="C1327" s="95"/>
      <c r="D1327" s="95"/>
      <c r="E1327" s="95"/>
      <c r="F1327" s="95"/>
      <c r="G1327" s="258"/>
    </row>
    <row r="1328" spans="1:7" ht="15.85">
      <c r="A1328" s="126"/>
      <c r="B1328" s="257"/>
      <c r="C1328" s="95"/>
      <c r="D1328" s="95"/>
      <c r="E1328" s="95"/>
      <c r="F1328" s="95"/>
      <c r="G1328" s="258"/>
    </row>
    <row r="1329" spans="1:7" ht="15.85">
      <c r="A1329" s="126"/>
      <c r="B1329" s="257"/>
      <c r="C1329" s="95"/>
      <c r="D1329" s="95"/>
      <c r="E1329" s="95"/>
      <c r="F1329" s="95"/>
      <c r="G1329" s="258"/>
    </row>
    <row r="1330" spans="1:7" ht="15.85">
      <c r="A1330" s="126"/>
      <c r="B1330" s="257"/>
      <c r="C1330" s="95"/>
      <c r="D1330" s="95"/>
      <c r="E1330" s="95"/>
      <c r="F1330" s="95"/>
      <c r="G1330" s="258"/>
    </row>
    <row r="1331" spans="1:7" ht="15.85">
      <c r="A1331" s="126"/>
      <c r="B1331" s="257"/>
      <c r="C1331" s="95"/>
      <c r="D1331" s="95"/>
      <c r="E1331" s="95"/>
      <c r="F1331" s="95"/>
      <c r="G1331" s="258"/>
    </row>
    <row r="1332" spans="1:7" ht="15.85">
      <c r="A1332" s="126"/>
      <c r="B1332" s="257"/>
      <c r="C1332" s="95"/>
      <c r="D1332" s="95"/>
      <c r="E1332" s="95"/>
      <c r="F1332" s="95"/>
      <c r="G1332" s="258"/>
    </row>
    <row r="1333" spans="1:7" ht="15.85">
      <c r="A1333" s="126"/>
      <c r="B1333" s="257"/>
      <c r="C1333" s="95"/>
      <c r="D1333" s="95"/>
      <c r="E1333" s="95"/>
      <c r="F1333" s="95"/>
      <c r="G1333" s="258"/>
    </row>
    <row r="1334" spans="1:7" ht="15.85">
      <c r="A1334" s="126"/>
      <c r="B1334" s="257"/>
      <c r="C1334" s="95"/>
      <c r="D1334" s="95"/>
      <c r="E1334" s="95"/>
      <c r="F1334" s="95"/>
      <c r="G1334" s="258"/>
    </row>
    <row r="1335" spans="1:7" ht="15.85">
      <c r="A1335" s="126"/>
      <c r="B1335" s="257"/>
      <c r="C1335" s="95"/>
      <c r="D1335" s="95"/>
      <c r="E1335" s="95"/>
      <c r="F1335" s="95"/>
      <c r="G1335" s="258"/>
    </row>
    <row r="1336" spans="1:7" ht="15.85">
      <c r="A1336" s="126"/>
      <c r="B1336" s="257"/>
      <c r="C1336" s="95"/>
      <c r="D1336" s="95"/>
      <c r="E1336" s="95"/>
      <c r="F1336" s="95"/>
      <c r="G1336" s="258"/>
    </row>
    <row r="1337" spans="1:7" ht="15.85">
      <c r="A1337" s="126"/>
      <c r="B1337" s="257"/>
      <c r="C1337" s="95"/>
      <c r="D1337" s="95"/>
      <c r="E1337" s="95"/>
      <c r="F1337" s="95"/>
      <c r="G1337" s="258"/>
    </row>
    <row r="1338" spans="1:7" ht="15.85">
      <c r="A1338" s="126"/>
      <c r="B1338" s="257"/>
      <c r="C1338" s="95"/>
      <c r="D1338" s="95"/>
      <c r="E1338" s="95"/>
      <c r="F1338" s="95"/>
      <c r="G1338" s="258"/>
    </row>
    <row r="1339" spans="1:7" ht="15.85">
      <c r="A1339" s="126"/>
      <c r="B1339" s="257"/>
      <c r="C1339" s="95"/>
      <c r="D1339" s="95"/>
      <c r="E1339" s="95"/>
      <c r="F1339" s="95"/>
      <c r="G1339" s="258"/>
    </row>
    <row r="1340" spans="1:7" ht="15.85">
      <c r="A1340" s="126"/>
      <c r="B1340" s="257"/>
      <c r="C1340" s="95"/>
      <c r="D1340" s="95"/>
      <c r="E1340" s="95"/>
      <c r="F1340" s="95"/>
      <c r="G1340" s="258"/>
    </row>
    <row r="1341" spans="1:7" ht="15.85">
      <c r="A1341" s="126"/>
      <c r="B1341" s="257"/>
      <c r="C1341" s="95"/>
      <c r="D1341" s="95"/>
      <c r="E1341" s="95"/>
      <c r="F1341" s="95"/>
      <c r="G1341" s="258"/>
    </row>
    <row r="1342" spans="1:7" ht="15.85">
      <c r="A1342" s="126"/>
      <c r="B1342" s="257"/>
      <c r="C1342" s="95"/>
      <c r="D1342" s="95"/>
      <c r="E1342" s="95"/>
      <c r="F1342" s="95"/>
      <c r="G1342" s="258"/>
    </row>
    <row r="1343" spans="1:7" ht="15.85">
      <c r="A1343" s="126"/>
      <c r="B1343" s="257"/>
      <c r="C1343" s="95"/>
      <c r="D1343" s="95"/>
      <c r="E1343" s="95"/>
      <c r="F1343" s="95"/>
      <c r="G1343" s="258"/>
    </row>
    <row r="1344" spans="1:7" ht="15.85">
      <c r="A1344" s="126"/>
      <c r="B1344" s="257"/>
      <c r="C1344" s="95"/>
      <c r="D1344" s="95"/>
      <c r="E1344" s="95"/>
      <c r="F1344" s="95"/>
      <c r="G1344" s="258"/>
    </row>
    <row r="1345" spans="1:7" ht="15.85">
      <c r="A1345" s="126"/>
      <c r="B1345" s="257"/>
      <c r="C1345" s="95"/>
      <c r="D1345" s="95"/>
      <c r="E1345" s="95"/>
      <c r="F1345" s="95"/>
      <c r="G1345" s="258"/>
    </row>
    <row r="1346" spans="1:7" ht="15.85">
      <c r="A1346" s="126"/>
      <c r="B1346" s="257"/>
      <c r="C1346" s="95"/>
      <c r="D1346" s="95"/>
      <c r="E1346" s="95"/>
      <c r="F1346" s="95"/>
      <c r="G1346" s="258"/>
    </row>
    <row r="1347" spans="1:7" ht="15.85">
      <c r="A1347" s="126"/>
      <c r="B1347" s="257"/>
      <c r="C1347" s="95"/>
      <c r="D1347" s="95"/>
      <c r="E1347" s="95"/>
      <c r="F1347" s="95"/>
      <c r="G1347" s="258"/>
    </row>
    <row r="1348" spans="1:7" ht="15.85">
      <c r="A1348" s="126"/>
      <c r="B1348" s="257"/>
      <c r="C1348" s="95"/>
      <c r="D1348" s="95"/>
      <c r="E1348" s="95"/>
      <c r="F1348" s="95"/>
      <c r="G1348" s="258"/>
    </row>
    <row r="1349" spans="1:7" ht="15.85">
      <c r="A1349" s="126"/>
      <c r="B1349" s="257"/>
      <c r="C1349" s="95"/>
      <c r="D1349" s="95"/>
      <c r="E1349" s="95"/>
      <c r="F1349" s="95"/>
      <c r="G1349" s="258"/>
    </row>
    <row r="1350" spans="1:7" ht="15.85">
      <c r="A1350" s="126"/>
      <c r="B1350" s="257"/>
      <c r="C1350" s="95"/>
      <c r="D1350" s="95"/>
      <c r="E1350" s="95"/>
      <c r="F1350" s="95"/>
      <c r="G1350" s="258"/>
    </row>
    <row r="1351" spans="1:7" ht="15.85">
      <c r="A1351" s="126"/>
      <c r="B1351" s="257"/>
      <c r="C1351" s="95"/>
      <c r="D1351" s="95"/>
      <c r="E1351" s="95"/>
      <c r="F1351" s="95"/>
      <c r="G1351" s="258"/>
    </row>
    <row r="1352" spans="1:7" ht="15.85">
      <c r="A1352" s="126"/>
      <c r="B1352" s="257"/>
      <c r="C1352" s="95"/>
      <c r="D1352" s="95"/>
      <c r="E1352" s="95"/>
      <c r="F1352" s="95"/>
      <c r="G1352" s="258"/>
    </row>
    <row r="1353" spans="1:7" ht="15.85">
      <c r="A1353" s="126"/>
      <c r="B1353" s="257"/>
      <c r="C1353" s="95"/>
      <c r="D1353" s="95"/>
      <c r="E1353" s="95"/>
      <c r="F1353" s="95"/>
      <c r="G1353" s="258"/>
    </row>
    <row r="1354" spans="1:7" ht="15.85">
      <c r="A1354" s="126"/>
      <c r="B1354" s="257"/>
      <c r="C1354" s="95"/>
      <c r="D1354" s="95"/>
      <c r="E1354" s="95"/>
      <c r="F1354" s="95"/>
      <c r="G1354" s="258"/>
    </row>
    <row r="1355" spans="1:7" ht="15.85">
      <c r="A1355" s="126"/>
      <c r="B1355" s="257"/>
      <c r="C1355" s="95"/>
      <c r="D1355" s="95"/>
      <c r="E1355" s="95"/>
      <c r="F1355" s="95"/>
      <c r="G1355" s="258"/>
    </row>
    <row r="1356" spans="1:7" ht="15.85">
      <c r="A1356" s="126"/>
      <c r="B1356" s="257"/>
      <c r="C1356" s="95"/>
      <c r="D1356" s="95"/>
      <c r="E1356" s="95"/>
      <c r="F1356" s="95"/>
      <c r="G1356" s="258"/>
    </row>
    <row r="1357" spans="1:7" ht="15.85">
      <c r="A1357" s="126"/>
      <c r="B1357" s="257"/>
      <c r="C1357" s="95"/>
      <c r="D1357" s="95"/>
      <c r="E1357" s="95"/>
      <c r="F1357" s="95"/>
      <c r="G1357" s="258"/>
    </row>
    <row r="1358" spans="1:7" ht="15.85">
      <c r="A1358" s="126"/>
      <c r="B1358" s="257"/>
      <c r="C1358" s="95"/>
      <c r="D1358" s="95"/>
      <c r="E1358" s="95"/>
      <c r="F1358" s="95"/>
      <c r="G1358" s="258"/>
    </row>
    <row r="1359" spans="1:7" ht="15.85">
      <c r="A1359" s="126"/>
      <c r="B1359" s="257"/>
      <c r="C1359" s="95"/>
      <c r="D1359" s="95"/>
      <c r="E1359" s="95"/>
      <c r="F1359" s="95"/>
      <c r="G1359" s="258"/>
    </row>
    <row r="1360" spans="1:7" ht="15.85">
      <c r="A1360" s="126"/>
      <c r="B1360" s="257"/>
      <c r="C1360" s="95"/>
      <c r="D1360" s="95"/>
      <c r="E1360" s="95"/>
      <c r="F1360" s="95"/>
      <c r="G1360" s="258"/>
    </row>
    <row r="1361" spans="1:7" ht="15.85">
      <c r="A1361" s="126"/>
      <c r="B1361" s="257"/>
      <c r="C1361" s="95"/>
      <c r="D1361" s="95"/>
      <c r="E1361" s="95"/>
      <c r="F1361" s="95"/>
      <c r="G1361" s="258"/>
    </row>
    <row r="1362" spans="1:7" ht="15.85">
      <c r="A1362" s="126"/>
      <c r="B1362" s="257"/>
      <c r="C1362" s="95"/>
      <c r="D1362" s="95"/>
      <c r="E1362" s="95"/>
      <c r="F1362" s="95"/>
      <c r="G1362" s="258"/>
    </row>
    <row r="1363" spans="1:7" ht="15.85">
      <c r="A1363" s="126"/>
      <c r="B1363" s="257"/>
      <c r="C1363" s="95"/>
      <c r="D1363" s="95"/>
      <c r="E1363" s="95"/>
      <c r="F1363" s="95"/>
      <c r="G1363" s="258"/>
    </row>
    <row r="1364" spans="1:7" ht="15.85">
      <c r="A1364" s="126"/>
      <c r="B1364" s="257"/>
      <c r="C1364" s="95"/>
      <c r="D1364" s="95"/>
      <c r="E1364" s="95"/>
      <c r="F1364" s="95"/>
      <c r="G1364" s="258"/>
    </row>
    <row r="1365" spans="1:7" ht="15.85">
      <c r="A1365" s="126"/>
      <c r="B1365" s="257"/>
      <c r="C1365" s="95"/>
      <c r="D1365" s="95"/>
      <c r="E1365" s="95"/>
      <c r="F1365" s="95"/>
      <c r="G1365" s="258"/>
    </row>
    <row r="1366" spans="1:7" ht="15.85">
      <c r="A1366" s="126"/>
      <c r="B1366" s="257"/>
      <c r="C1366" s="95"/>
      <c r="D1366" s="95"/>
      <c r="E1366" s="95"/>
      <c r="F1366" s="95"/>
      <c r="G1366" s="258"/>
    </row>
    <row r="1367" spans="1:7" ht="15.85">
      <c r="A1367" s="126"/>
      <c r="B1367" s="257"/>
      <c r="C1367" s="95"/>
      <c r="D1367" s="95"/>
      <c r="E1367" s="95"/>
      <c r="F1367" s="95"/>
      <c r="G1367" s="258"/>
    </row>
    <row r="1368" spans="1:7" ht="15.85">
      <c r="A1368" s="126"/>
      <c r="B1368" s="257"/>
      <c r="C1368" s="95"/>
      <c r="D1368" s="95"/>
      <c r="E1368" s="95"/>
      <c r="F1368" s="95"/>
      <c r="G1368" s="258"/>
    </row>
    <row r="1369" spans="1:7" ht="15.85">
      <c r="A1369" s="126"/>
      <c r="B1369" s="257"/>
      <c r="C1369" s="95"/>
      <c r="D1369" s="95"/>
      <c r="E1369" s="95"/>
      <c r="F1369" s="95"/>
      <c r="G1369" s="258"/>
    </row>
    <row r="1370" spans="1:7" ht="15.85">
      <c r="A1370" s="126"/>
      <c r="B1370" s="257"/>
      <c r="C1370" s="95"/>
      <c r="D1370" s="95"/>
      <c r="E1370" s="95"/>
      <c r="F1370" s="95"/>
      <c r="G1370" s="258"/>
    </row>
    <row r="1371" spans="1:7" ht="15.85">
      <c r="A1371" s="126"/>
      <c r="B1371" s="257"/>
      <c r="C1371" s="95"/>
      <c r="D1371" s="95"/>
      <c r="E1371" s="95"/>
      <c r="F1371" s="95"/>
      <c r="G1371" s="258"/>
    </row>
    <row r="1372" spans="1:7" ht="15.85">
      <c r="A1372" s="126"/>
      <c r="B1372" s="257"/>
      <c r="C1372" s="95"/>
      <c r="D1372" s="95"/>
      <c r="E1372" s="95"/>
      <c r="F1372" s="95"/>
      <c r="G1372" s="258"/>
    </row>
    <row r="1373" spans="1:7" ht="15.85">
      <c r="A1373" s="126"/>
      <c r="B1373" s="257"/>
      <c r="C1373" s="95"/>
      <c r="D1373" s="95"/>
      <c r="E1373" s="95"/>
      <c r="F1373" s="95"/>
      <c r="G1373" s="258"/>
    </row>
    <row r="1374" spans="1:7" ht="15.85">
      <c r="A1374" s="126"/>
      <c r="B1374" s="257"/>
      <c r="C1374" s="95"/>
      <c r="D1374" s="95"/>
      <c r="E1374" s="95"/>
      <c r="F1374" s="95"/>
      <c r="G1374" s="258"/>
    </row>
    <row r="1375" spans="1:7" ht="15.85">
      <c r="A1375" s="126"/>
      <c r="B1375" s="257"/>
      <c r="C1375" s="95"/>
      <c r="D1375" s="95"/>
      <c r="E1375" s="95"/>
      <c r="F1375" s="95"/>
      <c r="G1375" s="258"/>
    </row>
    <row r="1376" spans="1:7" ht="15.85">
      <c r="A1376" s="126"/>
      <c r="B1376" s="257"/>
      <c r="C1376" s="95"/>
      <c r="D1376" s="95"/>
      <c r="E1376" s="95"/>
      <c r="F1376" s="95"/>
      <c r="G1376" s="258"/>
    </row>
    <row r="1377" spans="1:7" ht="15.85">
      <c r="A1377" s="126"/>
      <c r="B1377" s="257"/>
      <c r="C1377" s="95"/>
      <c r="D1377" s="95"/>
      <c r="E1377" s="95"/>
      <c r="F1377" s="95"/>
      <c r="G1377" s="258"/>
    </row>
    <row r="1378" spans="1:7" ht="15.85">
      <c r="A1378" s="126"/>
      <c r="B1378" s="257"/>
      <c r="C1378" s="95"/>
      <c r="D1378" s="95"/>
      <c r="E1378" s="95"/>
      <c r="F1378" s="95"/>
      <c r="G1378" s="258"/>
    </row>
    <row r="1379" spans="1:7" ht="15.85">
      <c r="A1379" s="126"/>
      <c r="B1379" s="257"/>
      <c r="C1379" s="95"/>
      <c r="D1379" s="95"/>
      <c r="E1379" s="95"/>
      <c r="F1379" s="95"/>
      <c r="G1379" s="258"/>
    </row>
    <row r="1380" spans="1:7" ht="15.85">
      <c r="A1380" s="126"/>
      <c r="B1380" s="257"/>
      <c r="C1380" s="95"/>
      <c r="D1380" s="95"/>
      <c r="E1380" s="95"/>
      <c r="F1380" s="95"/>
      <c r="G1380" s="258"/>
    </row>
    <row r="1381" spans="1:7" ht="15.85">
      <c r="A1381" s="126"/>
      <c r="B1381" s="257"/>
      <c r="C1381" s="95"/>
      <c r="D1381" s="95"/>
      <c r="E1381" s="95"/>
      <c r="F1381" s="95"/>
      <c r="G1381" s="258"/>
    </row>
    <row r="1382" spans="1:7" ht="15.85">
      <c r="A1382" s="126"/>
      <c r="B1382" s="257"/>
      <c r="C1382" s="95"/>
      <c r="D1382" s="95"/>
      <c r="E1382" s="95"/>
      <c r="F1382" s="95"/>
      <c r="G1382" s="258"/>
    </row>
    <row r="1383" spans="1:7" ht="15.85">
      <c r="A1383" s="126"/>
      <c r="B1383" s="257"/>
      <c r="C1383" s="95"/>
      <c r="D1383" s="95"/>
      <c r="E1383" s="95"/>
      <c r="F1383" s="95"/>
      <c r="G1383" s="258"/>
    </row>
    <row r="1384" spans="1:7" ht="15.85">
      <c r="A1384" s="126"/>
      <c r="B1384" s="257"/>
      <c r="C1384" s="95"/>
      <c r="D1384" s="95"/>
      <c r="E1384" s="95"/>
      <c r="F1384" s="95"/>
      <c r="G1384" s="258"/>
    </row>
    <row r="1385" spans="1:7" ht="15.85">
      <c r="A1385" s="126"/>
      <c r="B1385" s="257"/>
      <c r="C1385" s="95"/>
      <c r="D1385" s="95"/>
      <c r="E1385" s="95"/>
      <c r="F1385" s="95"/>
      <c r="G1385" s="258"/>
    </row>
    <row r="1386" spans="1:7" ht="15.85">
      <c r="A1386" s="126"/>
      <c r="B1386" s="257"/>
      <c r="C1386" s="95"/>
      <c r="D1386" s="95"/>
      <c r="E1386" s="95"/>
      <c r="F1386" s="95"/>
      <c r="G1386" s="258"/>
    </row>
    <row r="1387" spans="1:7" ht="15.85">
      <c r="A1387" s="126"/>
      <c r="B1387" s="257"/>
      <c r="C1387" s="95"/>
      <c r="D1387" s="95"/>
      <c r="E1387" s="95"/>
      <c r="F1387" s="95"/>
      <c r="G1387" s="258"/>
    </row>
    <row r="1388" spans="1:7" ht="15.85">
      <c r="A1388" s="126"/>
      <c r="B1388" s="257"/>
      <c r="C1388" s="95"/>
      <c r="D1388" s="95"/>
      <c r="E1388" s="95"/>
      <c r="F1388" s="95"/>
      <c r="G1388" s="258"/>
    </row>
    <row r="1389" spans="1:7" ht="15.85">
      <c r="A1389" s="126"/>
      <c r="B1389" s="257"/>
      <c r="C1389" s="95"/>
      <c r="D1389" s="95"/>
      <c r="E1389" s="95"/>
      <c r="F1389" s="95"/>
      <c r="G1389" s="258"/>
    </row>
    <row r="1390" spans="1:7" ht="15.85">
      <c r="A1390" s="126"/>
      <c r="B1390" s="257"/>
      <c r="C1390" s="95"/>
      <c r="D1390" s="95"/>
      <c r="E1390" s="95"/>
      <c r="F1390" s="95"/>
      <c r="G1390" s="258"/>
    </row>
    <row r="1391" spans="1:7" ht="15.85">
      <c r="A1391" s="126"/>
      <c r="B1391" s="257"/>
      <c r="C1391" s="95"/>
      <c r="D1391" s="95"/>
      <c r="E1391" s="95"/>
      <c r="F1391" s="95"/>
      <c r="G1391" s="258"/>
    </row>
    <row r="1392" spans="1:7" ht="15.85">
      <c r="A1392" s="126"/>
      <c r="B1392" s="257"/>
      <c r="C1392" s="95"/>
      <c r="D1392" s="95"/>
      <c r="E1392" s="95"/>
      <c r="F1392" s="95"/>
      <c r="G1392" s="258"/>
    </row>
    <row r="1393" spans="1:7" ht="15.85">
      <c r="A1393" s="126"/>
      <c r="B1393" s="257"/>
      <c r="C1393" s="95"/>
      <c r="D1393" s="95"/>
      <c r="E1393" s="95"/>
      <c r="F1393" s="95"/>
      <c r="G1393" s="258"/>
    </row>
    <row r="1394" spans="1:7" ht="15.85">
      <c r="A1394" s="126"/>
      <c r="B1394" s="257"/>
      <c r="C1394" s="95"/>
      <c r="D1394" s="95"/>
      <c r="E1394" s="95"/>
      <c r="F1394" s="95"/>
      <c r="G1394" s="258"/>
    </row>
    <row r="1395" spans="1:7" ht="15.85">
      <c r="A1395" s="126"/>
      <c r="B1395" s="257"/>
      <c r="C1395" s="95"/>
      <c r="D1395" s="95"/>
      <c r="E1395" s="95"/>
      <c r="F1395" s="95"/>
      <c r="G1395" s="258"/>
    </row>
    <row r="1396" spans="1:7" ht="15.85">
      <c r="A1396" s="126"/>
      <c r="B1396" s="257"/>
      <c r="C1396" s="95"/>
      <c r="D1396" s="95"/>
      <c r="E1396" s="95"/>
      <c r="F1396" s="95"/>
      <c r="G1396" s="258"/>
    </row>
    <row r="1397" spans="1:7" ht="15.85">
      <c r="A1397" s="126"/>
      <c r="B1397" s="257"/>
      <c r="C1397" s="95"/>
      <c r="D1397" s="95"/>
      <c r="E1397" s="95"/>
      <c r="F1397" s="95"/>
      <c r="G1397" s="258"/>
    </row>
    <row r="1398" spans="1:7" ht="15.85">
      <c r="A1398" s="126"/>
      <c r="B1398" s="257"/>
      <c r="C1398" s="95"/>
      <c r="D1398" s="95"/>
      <c r="E1398" s="95"/>
      <c r="F1398" s="95"/>
      <c r="G1398" s="258"/>
    </row>
    <row r="1399" spans="1:7" ht="15.85">
      <c r="A1399" s="126"/>
      <c r="B1399" s="257"/>
      <c r="C1399" s="95"/>
      <c r="D1399" s="95"/>
      <c r="E1399" s="95"/>
      <c r="F1399" s="95"/>
      <c r="G1399" s="258"/>
    </row>
    <row r="1400" spans="1:7" ht="15.85">
      <c r="A1400" s="126"/>
      <c r="B1400" s="257"/>
      <c r="C1400" s="95"/>
      <c r="D1400" s="95"/>
      <c r="E1400" s="95"/>
      <c r="F1400" s="95"/>
      <c r="G1400" s="258"/>
    </row>
    <row r="1401" spans="1:7" ht="15.85">
      <c r="A1401" s="126"/>
      <c r="B1401" s="257"/>
      <c r="C1401" s="95"/>
      <c r="D1401" s="95"/>
      <c r="E1401" s="95"/>
      <c r="F1401" s="95"/>
      <c r="G1401" s="258"/>
    </row>
    <row r="1402" spans="1:7" ht="15.85">
      <c r="A1402" s="126"/>
      <c r="B1402" s="257"/>
      <c r="C1402" s="95"/>
      <c r="D1402" s="95"/>
      <c r="E1402" s="95"/>
      <c r="F1402" s="95"/>
      <c r="G1402" s="258"/>
    </row>
    <row r="1403" spans="1:7" ht="15.85">
      <c r="A1403" s="126"/>
      <c r="B1403" s="257"/>
      <c r="C1403" s="95"/>
      <c r="D1403" s="95"/>
      <c r="E1403" s="95"/>
      <c r="F1403" s="95"/>
      <c r="G1403" s="258"/>
    </row>
    <row r="1404" spans="1:7" ht="15.85">
      <c r="A1404" s="126"/>
      <c r="B1404" s="257"/>
      <c r="C1404" s="95"/>
      <c r="D1404" s="95"/>
      <c r="E1404" s="95"/>
      <c r="F1404" s="95"/>
      <c r="G1404" s="258"/>
    </row>
    <row r="1405" spans="1:7" ht="15.85">
      <c r="A1405" s="126"/>
      <c r="B1405" s="257"/>
      <c r="C1405" s="95"/>
      <c r="D1405" s="95"/>
      <c r="E1405" s="95"/>
      <c r="F1405" s="95"/>
      <c r="G1405" s="258"/>
    </row>
    <row r="1406" spans="1:7" ht="15.85">
      <c r="A1406" s="126"/>
      <c r="B1406" s="257"/>
      <c r="C1406" s="95"/>
      <c r="D1406" s="95"/>
      <c r="E1406" s="95"/>
      <c r="F1406" s="95"/>
      <c r="G1406" s="258"/>
    </row>
    <row r="1407" spans="1:7" ht="15.85">
      <c r="A1407" s="126"/>
      <c r="B1407" s="257"/>
      <c r="C1407" s="95"/>
      <c r="D1407" s="95"/>
      <c r="E1407" s="95"/>
      <c r="F1407" s="95"/>
      <c r="G1407" s="258"/>
    </row>
    <row r="1408" spans="1:7" ht="15.85">
      <c r="A1408" s="126"/>
      <c r="B1408" s="257"/>
      <c r="C1408" s="95"/>
      <c r="D1408" s="95"/>
      <c r="E1408" s="95"/>
      <c r="F1408" s="95"/>
      <c r="G1408" s="258"/>
    </row>
    <row r="1409" spans="1:7" ht="15.85">
      <c r="A1409" s="126"/>
      <c r="B1409" s="257"/>
      <c r="C1409" s="95"/>
      <c r="D1409" s="95"/>
      <c r="E1409" s="95"/>
      <c r="F1409" s="95"/>
      <c r="G1409" s="258"/>
    </row>
    <row r="1410" spans="1:7" ht="15.85">
      <c r="A1410" s="126"/>
      <c r="B1410" s="257"/>
      <c r="C1410" s="95"/>
      <c r="D1410" s="95"/>
      <c r="E1410" s="95"/>
      <c r="F1410" s="95"/>
      <c r="G1410" s="258"/>
    </row>
    <row r="1411" spans="1:7" ht="15.85">
      <c r="A1411" s="126"/>
      <c r="B1411" s="257"/>
      <c r="C1411" s="95"/>
      <c r="D1411" s="95"/>
      <c r="E1411" s="95"/>
      <c r="F1411" s="95"/>
      <c r="G1411" s="258"/>
    </row>
    <row r="1412" spans="1:7" ht="15.85">
      <c r="A1412" s="126"/>
      <c r="B1412" s="257"/>
      <c r="C1412" s="95"/>
      <c r="D1412" s="95"/>
      <c r="E1412" s="95"/>
      <c r="F1412" s="95"/>
      <c r="G1412" s="258"/>
    </row>
    <row r="1413" spans="1:7" ht="15.85">
      <c r="A1413" s="126"/>
      <c r="B1413" s="257"/>
      <c r="C1413" s="95"/>
      <c r="D1413" s="95"/>
      <c r="E1413" s="95"/>
      <c r="F1413" s="95"/>
      <c r="G1413" s="258"/>
    </row>
    <row r="1414" spans="1:7" ht="15.85">
      <c r="A1414" s="126"/>
      <c r="B1414" s="257"/>
      <c r="C1414" s="95"/>
      <c r="D1414" s="95"/>
      <c r="E1414" s="95"/>
      <c r="F1414" s="95"/>
      <c r="G1414" s="258"/>
    </row>
    <row r="1415" spans="1:7" ht="15.85">
      <c r="A1415" s="126"/>
      <c r="B1415" s="257"/>
      <c r="C1415" s="95"/>
      <c r="D1415" s="95"/>
      <c r="E1415" s="95"/>
      <c r="F1415" s="95"/>
      <c r="G1415" s="258"/>
    </row>
    <row r="1416" spans="1:7" ht="15.85">
      <c r="A1416" s="126"/>
      <c r="B1416" s="257"/>
      <c r="C1416" s="95"/>
      <c r="D1416" s="95"/>
      <c r="E1416" s="95"/>
      <c r="F1416" s="95"/>
      <c r="G1416" s="258"/>
    </row>
    <row r="1417" spans="1:7" ht="15.85">
      <c r="A1417" s="126"/>
      <c r="B1417" s="257"/>
      <c r="C1417" s="95"/>
      <c r="D1417" s="95"/>
      <c r="E1417" s="95"/>
      <c r="F1417" s="95"/>
      <c r="G1417" s="258"/>
    </row>
    <row r="1418" spans="1:7" ht="15.85">
      <c r="A1418" s="126"/>
      <c r="B1418" s="257"/>
      <c r="C1418" s="95"/>
      <c r="D1418" s="95"/>
      <c r="E1418" s="95"/>
      <c r="F1418" s="95"/>
      <c r="G1418" s="258"/>
    </row>
    <row r="1419" spans="1:7" ht="15.85">
      <c r="A1419" s="126"/>
      <c r="B1419" s="257"/>
      <c r="C1419" s="95"/>
      <c r="D1419" s="95"/>
      <c r="E1419" s="95"/>
      <c r="F1419" s="95"/>
      <c r="G1419" s="258"/>
    </row>
    <row r="1420" spans="1:7" ht="15.85">
      <c r="A1420" s="126"/>
      <c r="B1420" s="257"/>
      <c r="C1420" s="95"/>
      <c r="D1420" s="95"/>
      <c r="E1420" s="95"/>
      <c r="F1420" s="95"/>
      <c r="G1420" s="258"/>
    </row>
    <row r="1421" spans="1:7" ht="15.85">
      <c r="A1421" s="126"/>
      <c r="B1421" s="257"/>
      <c r="C1421" s="95"/>
      <c r="D1421" s="95"/>
      <c r="E1421" s="95"/>
      <c r="F1421" s="95"/>
      <c r="G1421" s="258"/>
    </row>
    <row r="1422" spans="1:7" ht="15.85">
      <c r="A1422" s="126"/>
      <c r="B1422" s="257"/>
      <c r="C1422" s="95"/>
      <c r="D1422" s="95"/>
      <c r="E1422" s="95"/>
      <c r="F1422" s="95"/>
      <c r="G1422" s="258"/>
    </row>
    <row r="1423" spans="1:7" ht="15.85">
      <c r="A1423" s="126"/>
      <c r="B1423" s="257"/>
      <c r="C1423" s="95"/>
      <c r="D1423" s="95"/>
      <c r="E1423" s="95"/>
      <c r="F1423" s="95"/>
      <c r="G1423" s="258"/>
    </row>
    <row r="1424" spans="1:7" ht="15.85">
      <c r="A1424" s="126"/>
      <c r="B1424" s="257"/>
      <c r="C1424" s="95"/>
      <c r="D1424" s="95"/>
      <c r="E1424" s="95"/>
      <c r="F1424" s="95"/>
      <c r="G1424" s="258"/>
    </row>
    <row r="1425" spans="1:7" ht="15.85">
      <c r="A1425" s="126"/>
      <c r="B1425" s="257"/>
      <c r="C1425" s="95"/>
      <c r="D1425" s="95"/>
      <c r="E1425" s="95"/>
      <c r="F1425" s="95"/>
      <c r="G1425" s="258"/>
    </row>
    <row r="1426" spans="1:7" ht="15.85">
      <c r="A1426" s="126"/>
      <c r="B1426" s="257"/>
      <c r="C1426" s="95"/>
      <c r="D1426" s="95"/>
      <c r="E1426" s="95"/>
      <c r="F1426" s="95"/>
      <c r="G1426" s="258"/>
    </row>
    <row r="1427" spans="1:7" ht="15.85">
      <c r="A1427" s="126"/>
      <c r="B1427" s="257"/>
      <c r="C1427" s="95"/>
      <c r="D1427" s="95"/>
      <c r="E1427" s="95"/>
      <c r="F1427" s="95"/>
      <c r="G1427" s="258"/>
    </row>
    <row r="1428" spans="1:7" ht="15.85">
      <c r="A1428" s="126"/>
      <c r="B1428" s="257"/>
      <c r="C1428" s="95"/>
      <c r="D1428" s="95"/>
      <c r="E1428" s="95"/>
      <c r="F1428" s="95"/>
      <c r="G1428" s="258"/>
    </row>
    <row r="1429" spans="1:7" ht="15.85">
      <c r="A1429" s="126"/>
      <c r="B1429" s="257"/>
      <c r="C1429" s="95"/>
      <c r="D1429" s="95"/>
      <c r="E1429" s="95"/>
      <c r="F1429" s="95"/>
      <c r="G1429" s="258"/>
    </row>
    <row r="1430" spans="1:7" ht="15.85">
      <c r="A1430" s="126"/>
      <c r="B1430" s="257"/>
      <c r="C1430" s="95"/>
      <c r="D1430" s="95"/>
      <c r="E1430" s="95"/>
      <c r="F1430" s="95"/>
      <c r="G1430" s="258"/>
    </row>
    <row r="1431" spans="1:7" ht="15.85">
      <c r="A1431" s="126"/>
      <c r="B1431" s="257"/>
      <c r="C1431" s="95"/>
      <c r="D1431" s="95"/>
      <c r="E1431" s="95"/>
      <c r="F1431" s="95"/>
      <c r="G1431" s="258"/>
    </row>
    <row r="1432" spans="1:7" ht="15.85">
      <c r="A1432" s="126"/>
      <c r="B1432" s="257"/>
      <c r="C1432" s="95"/>
      <c r="D1432" s="95"/>
      <c r="E1432" s="95"/>
      <c r="F1432" s="95"/>
      <c r="G1432" s="258"/>
    </row>
    <row r="1433" spans="1:7" ht="15.85">
      <c r="A1433" s="126"/>
      <c r="B1433" s="257"/>
      <c r="C1433" s="95"/>
      <c r="D1433" s="95"/>
      <c r="E1433" s="95"/>
      <c r="F1433" s="95"/>
      <c r="G1433" s="258"/>
    </row>
    <row r="1434" spans="1:7" ht="15.85">
      <c r="A1434" s="126"/>
      <c r="B1434" s="257"/>
      <c r="C1434" s="95"/>
      <c r="D1434" s="95"/>
      <c r="E1434" s="95"/>
      <c r="F1434" s="95"/>
      <c r="G1434" s="258"/>
    </row>
    <row r="1435" spans="1:7" ht="15.85">
      <c r="A1435" s="126"/>
      <c r="B1435" s="257"/>
      <c r="C1435" s="95"/>
      <c r="D1435" s="95"/>
      <c r="E1435" s="95"/>
      <c r="F1435" s="95"/>
      <c r="G1435" s="258"/>
    </row>
    <row r="1436" spans="1:7" ht="15.85">
      <c r="A1436" s="126"/>
      <c r="B1436" s="257"/>
      <c r="C1436" s="95"/>
      <c r="D1436" s="95"/>
      <c r="E1436" s="95"/>
      <c r="F1436" s="95"/>
      <c r="G1436" s="258"/>
    </row>
    <row r="1437" spans="1:7" ht="15.85">
      <c r="A1437" s="126"/>
      <c r="B1437" s="257"/>
      <c r="C1437" s="95"/>
      <c r="D1437" s="95"/>
      <c r="E1437" s="95"/>
      <c r="F1437" s="95"/>
      <c r="G1437" s="258"/>
    </row>
    <row r="1438" spans="1:7" ht="15.85">
      <c r="A1438" s="126"/>
      <c r="B1438" s="257"/>
      <c r="C1438" s="95"/>
      <c r="D1438" s="95"/>
      <c r="E1438" s="95"/>
      <c r="F1438" s="95"/>
      <c r="G1438" s="258"/>
    </row>
    <row r="1439" spans="1:7" ht="15.85">
      <c r="A1439" s="126"/>
      <c r="B1439" s="257"/>
      <c r="C1439" s="95"/>
      <c r="D1439" s="95"/>
      <c r="E1439" s="95"/>
      <c r="F1439" s="95"/>
      <c r="G1439" s="258"/>
    </row>
    <row r="1440" spans="1:7" ht="15.85">
      <c r="A1440" s="126"/>
      <c r="B1440" s="257"/>
      <c r="C1440" s="95"/>
      <c r="D1440" s="95"/>
      <c r="E1440" s="95"/>
      <c r="F1440" s="95"/>
      <c r="G1440" s="258"/>
    </row>
    <row r="1441" spans="1:7" ht="15.85">
      <c r="A1441" s="126"/>
      <c r="B1441" s="257"/>
      <c r="C1441" s="95"/>
      <c r="D1441" s="95"/>
      <c r="E1441" s="95"/>
      <c r="F1441" s="95"/>
      <c r="G1441" s="258"/>
    </row>
    <row r="1442" spans="1:7" ht="15.85">
      <c r="A1442" s="126"/>
      <c r="B1442" s="257"/>
      <c r="C1442" s="95"/>
      <c r="D1442" s="95"/>
      <c r="E1442" s="95"/>
      <c r="F1442" s="95"/>
      <c r="G1442" s="258"/>
    </row>
    <row r="1443" spans="1:7" ht="15.85">
      <c r="A1443" s="126"/>
      <c r="B1443" s="257"/>
      <c r="C1443" s="95"/>
      <c r="D1443" s="95"/>
      <c r="E1443" s="95"/>
      <c r="F1443" s="95"/>
      <c r="G1443" s="258"/>
    </row>
    <row r="1444" spans="1:7" ht="15.85">
      <c r="A1444" s="126"/>
      <c r="B1444" s="257"/>
      <c r="C1444" s="95"/>
      <c r="D1444" s="95"/>
      <c r="E1444" s="95"/>
      <c r="F1444" s="95"/>
      <c r="G1444" s="258"/>
    </row>
    <row r="1445" spans="1:7" ht="15.85">
      <c r="A1445" s="126"/>
      <c r="B1445" s="257"/>
      <c r="C1445" s="95"/>
      <c r="D1445" s="95"/>
      <c r="E1445" s="95"/>
      <c r="F1445" s="95"/>
      <c r="G1445" s="258"/>
    </row>
    <row r="1446" spans="1:7" ht="15.85">
      <c r="A1446" s="126"/>
      <c r="B1446" s="257"/>
      <c r="C1446" s="95"/>
      <c r="D1446" s="95"/>
      <c r="E1446" s="95"/>
      <c r="F1446" s="95"/>
      <c r="G1446" s="258"/>
    </row>
    <row r="1447" spans="1:7" ht="15.85">
      <c r="A1447" s="126"/>
      <c r="B1447" s="257"/>
      <c r="C1447" s="95"/>
      <c r="D1447" s="95"/>
      <c r="E1447" s="95"/>
      <c r="F1447" s="95"/>
      <c r="G1447" s="258"/>
    </row>
    <row r="1448" spans="1:7" ht="15.85">
      <c r="A1448" s="126"/>
      <c r="B1448" s="257"/>
      <c r="C1448" s="95"/>
      <c r="D1448" s="95"/>
      <c r="E1448" s="95"/>
      <c r="F1448" s="95"/>
      <c r="G1448" s="258"/>
    </row>
    <row r="1449" spans="1:7" ht="15.85">
      <c r="A1449" s="126"/>
      <c r="B1449" s="257"/>
      <c r="C1449" s="95"/>
      <c r="D1449" s="95"/>
      <c r="E1449" s="95"/>
      <c r="F1449" s="95"/>
      <c r="G1449" s="258"/>
    </row>
    <row r="1450" spans="1:7" ht="15.85">
      <c r="A1450" s="126"/>
      <c r="B1450" s="257"/>
      <c r="C1450" s="95"/>
      <c r="D1450" s="95"/>
      <c r="E1450" s="95"/>
      <c r="F1450" s="95"/>
      <c r="G1450" s="258"/>
    </row>
    <row r="1451" spans="1:7" ht="15.85">
      <c r="A1451" s="126"/>
      <c r="B1451" s="257"/>
      <c r="C1451" s="95"/>
      <c r="D1451" s="95"/>
      <c r="E1451" s="95"/>
      <c r="F1451" s="95"/>
      <c r="G1451" s="258"/>
    </row>
    <row r="1452" spans="1:7" ht="15.85">
      <c r="A1452" s="126"/>
      <c r="B1452" s="257"/>
      <c r="C1452" s="95"/>
      <c r="D1452" s="95"/>
      <c r="E1452" s="95"/>
      <c r="F1452" s="95"/>
      <c r="G1452" s="258"/>
    </row>
    <row r="1453" spans="1:7" ht="15.85">
      <c r="A1453" s="126"/>
      <c r="B1453" s="257"/>
      <c r="C1453" s="95"/>
      <c r="D1453" s="95"/>
      <c r="E1453" s="95"/>
      <c r="F1453" s="95"/>
      <c r="G1453" s="258"/>
    </row>
    <row r="1454" spans="1:7" ht="15.85">
      <c r="A1454" s="126"/>
      <c r="B1454" s="257"/>
      <c r="C1454" s="95"/>
      <c r="D1454" s="95"/>
      <c r="E1454" s="95"/>
      <c r="F1454" s="95"/>
      <c r="G1454" s="258"/>
    </row>
    <row r="1455" spans="1:7" ht="15.85">
      <c r="A1455" s="126"/>
      <c r="B1455" s="257"/>
      <c r="C1455" s="95"/>
      <c r="D1455" s="95"/>
      <c r="E1455" s="95"/>
      <c r="F1455" s="95"/>
      <c r="G1455" s="258"/>
    </row>
    <row r="1456" spans="1:7" ht="15.85">
      <c r="A1456" s="126"/>
      <c r="B1456" s="257"/>
      <c r="C1456" s="95"/>
      <c r="D1456" s="95"/>
      <c r="E1456" s="95"/>
      <c r="F1456" s="95"/>
      <c r="G1456" s="258"/>
    </row>
    <row r="1457" spans="1:7" ht="15.85">
      <c r="A1457" s="126"/>
      <c r="B1457" s="257"/>
      <c r="C1457" s="95"/>
      <c r="D1457" s="95"/>
      <c r="E1457" s="95"/>
      <c r="F1457" s="95"/>
      <c r="G1457" s="258"/>
    </row>
    <row r="1458" spans="1:7" ht="15.85">
      <c r="A1458" s="126"/>
      <c r="B1458" s="257"/>
      <c r="C1458" s="95"/>
      <c r="D1458" s="95"/>
      <c r="E1458" s="95"/>
      <c r="F1458" s="95"/>
      <c r="G1458" s="258"/>
    </row>
    <row r="1459" spans="1:7" ht="15.85">
      <c r="A1459" s="126"/>
      <c r="B1459" s="257"/>
      <c r="C1459" s="95"/>
      <c r="D1459" s="95"/>
      <c r="E1459" s="95"/>
      <c r="F1459" s="95"/>
      <c r="G1459" s="258"/>
    </row>
    <row r="1460" spans="1:7" ht="15.85">
      <c r="A1460" s="126"/>
      <c r="B1460" s="257"/>
      <c r="C1460" s="95"/>
      <c r="D1460" s="95"/>
      <c r="E1460" s="95"/>
      <c r="F1460" s="95"/>
      <c r="G1460" s="258"/>
    </row>
    <row r="1461" spans="1:7" ht="15.85">
      <c r="A1461" s="126"/>
      <c r="B1461" s="257"/>
      <c r="C1461" s="95"/>
      <c r="D1461" s="95"/>
      <c r="E1461" s="95"/>
      <c r="F1461" s="95"/>
      <c r="G1461" s="258"/>
    </row>
    <row r="1462" spans="1:7" ht="15.85">
      <c r="A1462" s="126"/>
      <c r="B1462" s="257"/>
      <c r="C1462" s="95"/>
      <c r="D1462" s="95"/>
      <c r="E1462" s="95"/>
      <c r="F1462" s="95"/>
      <c r="G1462" s="258"/>
    </row>
    <row r="1463" spans="1:7" ht="15.85">
      <c r="A1463" s="126"/>
      <c r="B1463" s="257"/>
      <c r="C1463" s="95"/>
      <c r="D1463" s="95"/>
      <c r="E1463" s="95"/>
      <c r="F1463" s="95"/>
      <c r="G1463" s="258"/>
    </row>
    <row r="1464" spans="1:7" ht="15.85">
      <c r="A1464" s="126"/>
      <c r="B1464" s="257"/>
      <c r="C1464" s="95"/>
      <c r="D1464" s="95"/>
      <c r="E1464" s="95"/>
      <c r="F1464" s="95"/>
      <c r="G1464" s="258"/>
    </row>
    <row r="1465" spans="1:7" ht="15.85">
      <c r="A1465" s="126"/>
      <c r="B1465" s="257"/>
      <c r="C1465" s="95"/>
      <c r="D1465" s="95"/>
      <c r="E1465" s="95"/>
      <c r="F1465" s="95"/>
      <c r="G1465" s="258"/>
    </row>
    <row r="1466" spans="1:7" ht="15.85">
      <c r="A1466" s="126"/>
      <c r="B1466" s="257"/>
      <c r="C1466" s="95"/>
      <c r="D1466" s="95"/>
      <c r="E1466" s="95"/>
      <c r="F1466" s="95"/>
      <c r="G1466" s="258"/>
    </row>
    <row r="1467" spans="1:7" ht="15.85">
      <c r="A1467" s="126"/>
      <c r="B1467" s="257"/>
      <c r="C1467" s="95"/>
      <c r="D1467" s="95"/>
      <c r="E1467" s="95"/>
      <c r="F1467" s="95"/>
      <c r="G1467" s="258"/>
    </row>
    <row r="1468" spans="1:7" ht="15.85">
      <c r="A1468" s="126"/>
      <c r="B1468" s="257"/>
      <c r="C1468" s="95"/>
      <c r="D1468" s="95"/>
      <c r="E1468" s="95"/>
      <c r="F1468" s="95"/>
      <c r="G1468" s="258"/>
    </row>
    <row r="1469" spans="1:7" ht="15.85">
      <c r="A1469" s="126"/>
      <c r="B1469" s="257"/>
      <c r="C1469" s="95"/>
      <c r="D1469" s="95"/>
      <c r="E1469" s="95"/>
      <c r="F1469" s="95"/>
      <c r="G1469" s="258"/>
    </row>
    <row r="1470" spans="1:7" ht="15.85">
      <c r="A1470" s="126"/>
      <c r="B1470" s="257"/>
      <c r="C1470" s="95"/>
      <c r="D1470" s="95"/>
      <c r="E1470" s="95"/>
      <c r="F1470" s="95"/>
      <c r="G1470" s="258"/>
    </row>
    <row r="1471" spans="1:7" ht="15.85">
      <c r="A1471" s="126"/>
      <c r="B1471" s="257"/>
      <c r="C1471" s="95"/>
      <c r="D1471" s="95"/>
      <c r="E1471" s="95"/>
      <c r="F1471" s="95"/>
      <c r="G1471" s="258"/>
    </row>
    <row r="1472" spans="1:7" ht="15.85">
      <c r="A1472" s="126"/>
      <c r="B1472" s="257"/>
      <c r="C1472" s="95"/>
      <c r="D1472" s="95"/>
      <c r="E1472" s="95"/>
      <c r="F1472" s="95"/>
      <c r="G1472" s="258"/>
    </row>
    <row r="1473" spans="1:7" ht="15.85">
      <c r="A1473" s="126"/>
      <c r="B1473" s="257"/>
      <c r="C1473" s="95"/>
      <c r="D1473" s="95"/>
      <c r="E1473" s="95"/>
      <c r="F1473" s="95"/>
      <c r="G1473" s="258"/>
    </row>
    <row r="1474" spans="1:7" ht="15.85">
      <c r="A1474" s="126"/>
      <c r="B1474" s="257"/>
      <c r="C1474" s="95"/>
      <c r="D1474" s="95"/>
      <c r="E1474" s="95"/>
      <c r="F1474" s="95"/>
      <c r="G1474" s="258"/>
    </row>
    <row r="1475" spans="1:7" ht="15.85">
      <c r="A1475" s="126"/>
      <c r="B1475" s="257"/>
      <c r="C1475" s="95"/>
      <c r="D1475" s="95"/>
      <c r="E1475" s="95"/>
      <c r="F1475" s="95"/>
      <c r="G1475" s="258"/>
    </row>
    <row r="1476" spans="1:7" ht="15.85">
      <c r="A1476" s="126"/>
      <c r="B1476" s="257"/>
      <c r="C1476" s="95"/>
      <c r="D1476" s="95"/>
      <c r="E1476" s="95"/>
      <c r="F1476" s="95"/>
      <c r="G1476" s="258"/>
    </row>
    <row r="1477" spans="1:7" ht="15.85">
      <c r="A1477" s="126"/>
      <c r="B1477" s="257"/>
      <c r="C1477" s="95"/>
      <c r="D1477" s="95"/>
      <c r="E1477" s="95"/>
      <c r="F1477" s="95"/>
      <c r="G1477" s="258"/>
    </row>
    <row r="1478" spans="1:7" ht="15.85">
      <c r="A1478" s="126"/>
      <c r="B1478" s="257"/>
      <c r="C1478" s="95"/>
      <c r="D1478" s="95"/>
      <c r="E1478" s="95"/>
      <c r="F1478" s="95"/>
      <c r="G1478" s="258"/>
    </row>
    <row r="1479" spans="1:7" ht="15.85">
      <c r="A1479" s="126"/>
      <c r="B1479" s="257"/>
      <c r="C1479" s="95"/>
      <c r="D1479" s="95"/>
      <c r="E1479" s="95"/>
      <c r="F1479" s="95"/>
      <c r="G1479" s="258"/>
    </row>
    <row r="1480" spans="1:7" ht="15.85">
      <c r="A1480" s="126"/>
      <c r="B1480" s="257"/>
      <c r="C1480" s="95"/>
      <c r="D1480" s="95"/>
      <c r="E1480" s="95"/>
      <c r="F1480" s="95"/>
      <c r="G1480" s="258"/>
    </row>
    <row r="1481" spans="1:7" ht="15.85">
      <c r="A1481" s="126"/>
      <c r="B1481" s="257"/>
      <c r="C1481" s="95"/>
      <c r="D1481" s="95"/>
      <c r="E1481" s="95"/>
      <c r="F1481" s="95"/>
      <c r="G1481" s="258"/>
    </row>
    <row r="1482" spans="1:7" ht="15.85">
      <c r="A1482" s="126"/>
      <c r="B1482" s="257"/>
      <c r="C1482" s="95"/>
      <c r="D1482" s="95"/>
      <c r="E1482" s="95"/>
      <c r="F1482" s="95"/>
      <c r="G1482" s="258"/>
    </row>
    <row r="1483" spans="1:7" ht="15.85">
      <c r="A1483" s="126"/>
      <c r="B1483" s="257"/>
      <c r="C1483" s="95"/>
      <c r="D1483" s="95"/>
      <c r="E1483" s="95"/>
      <c r="F1483" s="95"/>
      <c r="G1483" s="258"/>
    </row>
    <row r="1484" spans="1:7" ht="15.85">
      <c r="A1484" s="126"/>
      <c r="B1484" s="257"/>
      <c r="C1484" s="95"/>
      <c r="D1484" s="95"/>
      <c r="E1484" s="95"/>
      <c r="F1484" s="95"/>
      <c r="G1484" s="258"/>
    </row>
    <row r="1485" spans="1:7" ht="15.85">
      <c r="A1485" s="126"/>
      <c r="B1485" s="257"/>
      <c r="C1485" s="95"/>
      <c r="D1485" s="95"/>
      <c r="E1485" s="95"/>
      <c r="F1485" s="95"/>
      <c r="G1485" s="258"/>
    </row>
    <row r="1486" spans="1:7" ht="15.85">
      <c r="A1486" s="126"/>
      <c r="B1486" s="257"/>
      <c r="C1486" s="95"/>
      <c r="D1486" s="95"/>
      <c r="E1486" s="95"/>
      <c r="F1486" s="95"/>
      <c r="G1486" s="258"/>
    </row>
    <row r="1487" spans="1:7" ht="15.85">
      <c r="A1487" s="126"/>
      <c r="B1487" s="257"/>
      <c r="C1487" s="95"/>
      <c r="D1487" s="95"/>
      <c r="E1487" s="95"/>
      <c r="F1487" s="95"/>
      <c r="G1487" s="258"/>
    </row>
    <row r="1488" spans="1:7" ht="15.85">
      <c r="A1488" s="126"/>
      <c r="B1488" s="257"/>
      <c r="C1488" s="95"/>
      <c r="D1488" s="95"/>
      <c r="E1488" s="95"/>
      <c r="F1488" s="95"/>
      <c r="G1488" s="258"/>
    </row>
    <row r="1489" spans="1:7" ht="15.85">
      <c r="A1489" s="126"/>
      <c r="B1489" s="257"/>
      <c r="C1489" s="95"/>
      <c r="D1489" s="95"/>
      <c r="E1489" s="95"/>
      <c r="F1489" s="95"/>
      <c r="G1489" s="258"/>
    </row>
    <row r="1490" spans="1:7" ht="15.85">
      <c r="A1490" s="126"/>
      <c r="B1490" s="257"/>
      <c r="C1490" s="95"/>
      <c r="D1490" s="95"/>
      <c r="E1490" s="95"/>
      <c r="F1490" s="95"/>
      <c r="G1490" s="258"/>
    </row>
    <row r="1491" spans="1:7" ht="15.85">
      <c r="A1491" s="126"/>
      <c r="B1491" s="257"/>
      <c r="C1491" s="95"/>
      <c r="D1491" s="95"/>
      <c r="E1491" s="95"/>
      <c r="F1491" s="95"/>
      <c r="G1491" s="258"/>
    </row>
    <row r="1492" spans="1:7" ht="15.85">
      <c r="A1492" s="126"/>
      <c r="B1492" s="257"/>
      <c r="C1492" s="95"/>
      <c r="D1492" s="95"/>
      <c r="E1492" s="95"/>
      <c r="F1492" s="95"/>
      <c r="G1492" s="258"/>
    </row>
    <row r="1493" spans="1:7" ht="15.85">
      <c r="A1493" s="126"/>
      <c r="B1493" s="257"/>
      <c r="C1493" s="95"/>
      <c r="D1493" s="95"/>
      <c r="E1493" s="95"/>
      <c r="F1493" s="95"/>
      <c r="G1493" s="258"/>
    </row>
    <row r="1494" spans="1:7" ht="15.85">
      <c r="A1494" s="126"/>
      <c r="B1494" s="257"/>
      <c r="C1494" s="95"/>
      <c r="D1494" s="95"/>
      <c r="E1494" s="95"/>
      <c r="F1494" s="95"/>
      <c r="G1494" s="258"/>
    </row>
    <row r="1495" spans="1:7" ht="15.85">
      <c r="A1495" s="126"/>
      <c r="B1495" s="257"/>
      <c r="C1495" s="95"/>
      <c r="D1495" s="95"/>
      <c r="E1495" s="95"/>
      <c r="F1495" s="95"/>
      <c r="G1495" s="258"/>
    </row>
    <row r="1496" spans="1:7" ht="15.85">
      <c r="A1496" s="126"/>
      <c r="B1496" s="257"/>
      <c r="C1496" s="95"/>
      <c r="D1496" s="95"/>
      <c r="E1496" s="95"/>
      <c r="F1496" s="95"/>
      <c r="G1496" s="258"/>
    </row>
    <row r="1497" spans="1:7" ht="15.85">
      <c r="A1497" s="126"/>
      <c r="B1497" s="257"/>
      <c r="C1497" s="95"/>
      <c r="D1497" s="95"/>
      <c r="E1497" s="95"/>
      <c r="F1497" s="95"/>
      <c r="G1497" s="258"/>
    </row>
    <row r="1498" spans="1:7" ht="15.85">
      <c r="A1498" s="126"/>
      <c r="B1498" s="257"/>
      <c r="C1498" s="95"/>
      <c r="D1498" s="95"/>
      <c r="E1498" s="95"/>
      <c r="F1498" s="95"/>
      <c r="G1498" s="258"/>
    </row>
    <row r="1499" spans="1:7" ht="15.85">
      <c r="A1499" s="126"/>
      <c r="B1499" s="257"/>
      <c r="C1499" s="95"/>
      <c r="D1499" s="95"/>
      <c r="E1499" s="95"/>
      <c r="F1499" s="95"/>
      <c r="G1499" s="258"/>
    </row>
    <row r="1500" spans="1:7" ht="15.85">
      <c r="A1500" s="126"/>
      <c r="B1500" s="257"/>
      <c r="C1500" s="95"/>
      <c r="D1500" s="95"/>
      <c r="E1500" s="95"/>
      <c r="F1500" s="95"/>
      <c r="G1500" s="258"/>
    </row>
    <row r="1501" spans="1:7" ht="15.85">
      <c r="A1501" s="126"/>
      <c r="B1501" s="257"/>
      <c r="C1501" s="95"/>
      <c r="D1501" s="95"/>
      <c r="E1501" s="95"/>
      <c r="F1501" s="95"/>
      <c r="G1501" s="258"/>
    </row>
    <row r="1502" spans="1:7" ht="15.85">
      <c r="A1502" s="126"/>
      <c r="B1502" s="257"/>
      <c r="C1502" s="95"/>
      <c r="D1502" s="95"/>
      <c r="E1502" s="95"/>
      <c r="F1502" s="95"/>
      <c r="G1502" s="258"/>
    </row>
    <row r="1503" spans="1:7" ht="15.85">
      <c r="A1503" s="126"/>
      <c r="B1503" s="257"/>
      <c r="C1503" s="95"/>
      <c r="D1503" s="95"/>
      <c r="E1503" s="95"/>
      <c r="F1503" s="95"/>
      <c r="G1503" s="258"/>
    </row>
    <row r="1504" spans="1:7" ht="15.85">
      <c r="A1504" s="126"/>
      <c r="B1504" s="257"/>
      <c r="C1504" s="95"/>
      <c r="D1504" s="95"/>
      <c r="E1504" s="95"/>
      <c r="F1504" s="95"/>
      <c r="G1504" s="258"/>
    </row>
    <row r="1505" spans="1:7" ht="15.85">
      <c r="A1505" s="126"/>
      <c r="B1505" s="257"/>
      <c r="C1505" s="95"/>
      <c r="D1505" s="95"/>
      <c r="E1505" s="95"/>
      <c r="F1505" s="95"/>
      <c r="G1505" s="258"/>
    </row>
    <row r="1506" spans="1:7" ht="15.85">
      <c r="A1506" s="126"/>
      <c r="B1506" s="257"/>
      <c r="C1506" s="95"/>
      <c r="D1506" s="95"/>
      <c r="E1506" s="95"/>
      <c r="F1506" s="95"/>
      <c r="G1506" s="258"/>
    </row>
    <row r="1507" spans="1:7" ht="15.85">
      <c r="A1507" s="126"/>
      <c r="B1507" s="257"/>
      <c r="C1507" s="95"/>
      <c r="D1507" s="95"/>
      <c r="E1507" s="95"/>
      <c r="F1507" s="95"/>
      <c r="G1507" s="258"/>
    </row>
    <row r="1508" spans="1:7" ht="15.85">
      <c r="A1508" s="126"/>
      <c r="B1508" s="257"/>
      <c r="C1508" s="95"/>
      <c r="D1508" s="95"/>
      <c r="E1508" s="95"/>
      <c r="F1508" s="95"/>
      <c r="G1508" s="258"/>
    </row>
    <row r="1509" spans="1:7" ht="15.85">
      <c r="A1509" s="126"/>
      <c r="B1509" s="257"/>
      <c r="C1509" s="95"/>
      <c r="D1509" s="95"/>
      <c r="E1509" s="95"/>
      <c r="F1509" s="95"/>
      <c r="G1509" s="258"/>
    </row>
    <row r="1510" spans="1:7" ht="15.85">
      <c r="A1510" s="126"/>
      <c r="B1510" s="257"/>
      <c r="C1510" s="95"/>
      <c r="D1510" s="95"/>
      <c r="E1510" s="95"/>
      <c r="F1510" s="95"/>
      <c r="G1510" s="258"/>
    </row>
    <row r="1511" spans="1:7" ht="15.85">
      <c r="A1511" s="126"/>
      <c r="B1511" s="257"/>
      <c r="C1511" s="95"/>
      <c r="D1511" s="95"/>
      <c r="E1511" s="95"/>
      <c r="F1511" s="95"/>
      <c r="G1511" s="258"/>
    </row>
    <row r="1512" spans="1:7" ht="15.85">
      <c r="A1512" s="126"/>
      <c r="B1512" s="257"/>
      <c r="C1512" s="95"/>
      <c r="D1512" s="95"/>
      <c r="E1512" s="95"/>
      <c r="F1512" s="95"/>
      <c r="G1512" s="258"/>
    </row>
    <row r="1513" spans="1:7" ht="15.85">
      <c r="A1513" s="126"/>
      <c r="B1513" s="257"/>
      <c r="C1513" s="95"/>
      <c r="D1513" s="95"/>
      <c r="E1513" s="95"/>
      <c r="F1513" s="95"/>
      <c r="G1513" s="258"/>
    </row>
    <row r="1514" spans="1:7" ht="15.85">
      <c r="A1514" s="126"/>
      <c r="B1514" s="257"/>
      <c r="C1514" s="95"/>
      <c r="D1514" s="95"/>
      <c r="E1514" s="95"/>
      <c r="F1514" s="95"/>
      <c r="G1514" s="258"/>
    </row>
    <row r="1515" spans="1:7" ht="15.85">
      <c r="A1515" s="126"/>
      <c r="B1515" s="257"/>
      <c r="C1515" s="95"/>
      <c r="D1515" s="95"/>
      <c r="E1515" s="95"/>
      <c r="F1515" s="95"/>
      <c r="G1515" s="258"/>
    </row>
    <row r="1516" spans="1:7" ht="15.85">
      <c r="A1516" s="126"/>
      <c r="B1516" s="257"/>
      <c r="C1516" s="95"/>
      <c r="D1516" s="95"/>
      <c r="E1516" s="95"/>
      <c r="F1516" s="95"/>
      <c r="G1516" s="258"/>
    </row>
    <row r="1517" spans="1:7" ht="15.85">
      <c r="A1517" s="126"/>
      <c r="B1517" s="257"/>
      <c r="C1517" s="95"/>
      <c r="D1517" s="95"/>
      <c r="E1517" s="95"/>
      <c r="F1517" s="95"/>
      <c r="G1517" s="258"/>
    </row>
    <row r="1518" spans="1:7" ht="15.85">
      <c r="A1518" s="126"/>
      <c r="B1518" s="257"/>
      <c r="C1518" s="95"/>
      <c r="D1518" s="95"/>
      <c r="E1518" s="95"/>
      <c r="F1518" s="95"/>
      <c r="G1518" s="258"/>
    </row>
    <row r="1519" spans="1:7" ht="15.85">
      <c r="A1519" s="126"/>
      <c r="B1519" s="257"/>
      <c r="C1519" s="95"/>
      <c r="D1519" s="95"/>
      <c r="E1519" s="95"/>
      <c r="F1519" s="95"/>
      <c r="G1519" s="258"/>
    </row>
    <row r="1520" spans="1:7" ht="15.85">
      <c r="A1520" s="126"/>
      <c r="B1520" s="257"/>
      <c r="C1520" s="95"/>
      <c r="D1520" s="95"/>
      <c r="E1520" s="95"/>
      <c r="F1520" s="95"/>
      <c r="G1520" s="258"/>
    </row>
    <row r="1521" spans="1:7" ht="15.85">
      <c r="A1521" s="126"/>
      <c r="B1521" s="257"/>
      <c r="C1521" s="95"/>
      <c r="D1521" s="95"/>
      <c r="E1521" s="95"/>
      <c r="F1521" s="95"/>
      <c r="G1521" s="258"/>
    </row>
    <row r="1522" spans="1:7" ht="15.85">
      <c r="A1522" s="126"/>
      <c r="B1522" s="257"/>
      <c r="C1522" s="95"/>
      <c r="D1522" s="95"/>
      <c r="E1522" s="95"/>
      <c r="F1522" s="95"/>
      <c r="G1522" s="258"/>
    </row>
    <row r="1523" spans="1:7" ht="15.85">
      <c r="A1523" s="126"/>
      <c r="B1523" s="257"/>
      <c r="C1523" s="95"/>
      <c r="D1523" s="95"/>
      <c r="E1523" s="95"/>
      <c r="F1523" s="95"/>
      <c r="G1523" s="258"/>
    </row>
    <row r="1524" spans="1:7" ht="15.85">
      <c r="A1524" s="126"/>
      <c r="B1524" s="257"/>
      <c r="C1524" s="95"/>
      <c r="D1524" s="95"/>
      <c r="E1524" s="95"/>
      <c r="F1524" s="95"/>
      <c r="G1524" s="258"/>
    </row>
    <row r="1525" spans="1:7" ht="15.85">
      <c r="A1525" s="126"/>
      <c r="B1525" s="257"/>
      <c r="C1525" s="95"/>
      <c r="D1525" s="95"/>
      <c r="E1525" s="95"/>
      <c r="F1525" s="95"/>
      <c r="G1525" s="258"/>
    </row>
    <row r="1526" spans="1:7" ht="15.85">
      <c r="A1526" s="126"/>
      <c r="B1526" s="257"/>
      <c r="C1526" s="95"/>
      <c r="D1526" s="95"/>
      <c r="E1526" s="95"/>
      <c r="F1526" s="95"/>
      <c r="G1526" s="258"/>
    </row>
    <row r="1527" spans="1:7" ht="15.85">
      <c r="A1527" s="126"/>
      <c r="B1527" s="257"/>
      <c r="C1527" s="95"/>
      <c r="D1527" s="95"/>
      <c r="E1527" s="95"/>
      <c r="F1527" s="95"/>
      <c r="G1527" s="258"/>
    </row>
    <row r="1528" spans="1:7" ht="15.85">
      <c r="A1528" s="126"/>
      <c r="B1528" s="257"/>
      <c r="C1528" s="95"/>
      <c r="D1528" s="95"/>
      <c r="E1528" s="95"/>
      <c r="F1528" s="95"/>
      <c r="G1528" s="258"/>
    </row>
    <row r="1529" spans="1:7" ht="15.85">
      <c r="A1529" s="126"/>
      <c r="B1529" s="257"/>
      <c r="C1529" s="95"/>
      <c r="D1529" s="95"/>
      <c r="E1529" s="95"/>
      <c r="F1529" s="95"/>
      <c r="G1529" s="258"/>
    </row>
    <row r="1530" spans="1:7" ht="15.85">
      <c r="A1530" s="126"/>
      <c r="B1530" s="257"/>
      <c r="C1530" s="95"/>
      <c r="D1530" s="95"/>
      <c r="E1530" s="95"/>
      <c r="F1530" s="95"/>
      <c r="G1530" s="258"/>
    </row>
    <row r="1531" spans="1:7" ht="15.85">
      <c r="A1531" s="126"/>
      <c r="B1531" s="257"/>
      <c r="C1531" s="95"/>
      <c r="D1531" s="95"/>
      <c r="E1531" s="95"/>
      <c r="F1531" s="95"/>
      <c r="G1531" s="258"/>
    </row>
    <row r="1532" spans="1:7" ht="15.85">
      <c r="A1532" s="126"/>
      <c r="B1532" s="257"/>
      <c r="C1532" s="95"/>
      <c r="D1532" s="95"/>
      <c r="E1532" s="95"/>
      <c r="F1532" s="95"/>
      <c r="G1532" s="258"/>
    </row>
    <row r="1533" spans="1:7" ht="15.85">
      <c r="A1533" s="126"/>
      <c r="B1533" s="257"/>
      <c r="C1533" s="95"/>
      <c r="D1533" s="95"/>
      <c r="E1533" s="95"/>
      <c r="F1533" s="95"/>
      <c r="G1533" s="258"/>
    </row>
    <row r="1534" spans="1:7" ht="15.85">
      <c r="A1534" s="126"/>
      <c r="B1534" s="257"/>
      <c r="C1534" s="95"/>
      <c r="D1534" s="95"/>
      <c r="E1534" s="95"/>
      <c r="F1534" s="95"/>
      <c r="G1534" s="258"/>
    </row>
    <row r="1535" spans="1:7" ht="15.85">
      <c r="A1535" s="126"/>
      <c r="B1535" s="257"/>
      <c r="C1535" s="95"/>
      <c r="D1535" s="95"/>
      <c r="E1535" s="95"/>
      <c r="F1535" s="95"/>
      <c r="G1535" s="258"/>
    </row>
    <row r="1536" spans="1:7" ht="15.85">
      <c r="A1536" s="126"/>
      <c r="B1536" s="257"/>
      <c r="C1536" s="95"/>
      <c r="D1536" s="95"/>
      <c r="E1536" s="95"/>
      <c r="F1536" s="95"/>
      <c r="G1536" s="258"/>
    </row>
    <row r="1537" spans="1:7" ht="15.85">
      <c r="A1537" s="126"/>
      <c r="B1537" s="257"/>
      <c r="C1537" s="95"/>
      <c r="D1537" s="95"/>
      <c r="E1537" s="95"/>
      <c r="F1537" s="95"/>
      <c r="G1537" s="258"/>
    </row>
    <row r="1538" spans="1:7" ht="15.85">
      <c r="A1538" s="126"/>
      <c r="B1538" s="257"/>
      <c r="C1538" s="95"/>
      <c r="D1538" s="95"/>
      <c r="E1538" s="95"/>
      <c r="F1538" s="95"/>
      <c r="G1538" s="258"/>
    </row>
    <row r="1539" spans="1:7" ht="15.85">
      <c r="A1539" s="126"/>
      <c r="B1539" s="257"/>
      <c r="C1539" s="95"/>
      <c r="D1539" s="95"/>
      <c r="E1539" s="95"/>
      <c r="F1539" s="95"/>
      <c r="G1539" s="258"/>
    </row>
    <row r="1540" spans="1:7" ht="15.85">
      <c r="A1540" s="126"/>
      <c r="B1540" s="257"/>
      <c r="C1540" s="95"/>
      <c r="D1540" s="95"/>
      <c r="E1540" s="95"/>
      <c r="F1540" s="95"/>
      <c r="G1540" s="258"/>
    </row>
    <row r="1541" spans="1:7" ht="15.85">
      <c r="A1541" s="126"/>
      <c r="B1541" s="257"/>
      <c r="C1541" s="95"/>
      <c r="D1541" s="95"/>
      <c r="E1541" s="95"/>
      <c r="F1541" s="95"/>
      <c r="G1541" s="258"/>
    </row>
    <row r="1542" spans="1:7" ht="15.85">
      <c r="A1542" s="126"/>
      <c r="B1542" s="257"/>
      <c r="C1542" s="95"/>
      <c r="D1542" s="95"/>
      <c r="E1542" s="95"/>
      <c r="F1542" s="95"/>
      <c r="G1542" s="258"/>
    </row>
    <row r="1543" spans="1:7" ht="15.85">
      <c r="A1543" s="126"/>
      <c r="B1543" s="257"/>
      <c r="C1543" s="95"/>
      <c r="D1543" s="95"/>
      <c r="E1543" s="95"/>
      <c r="F1543" s="95"/>
      <c r="G1543" s="258"/>
    </row>
    <row r="1544" spans="1:7" ht="15.85">
      <c r="A1544" s="126"/>
      <c r="B1544" s="257"/>
      <c r="C1544" s="95"/>
      <c r="D1544" s="95"/>
      <c r="E1544" s="95"/>
      <c r="F1544" s="95"/>
      <c r="G1544" s="258"/>
    </row>
    <row r="1545" spans="1:7" ht="15.85">
      <c r="A1545" s="126"/>
      <c r="B1545" s="257"/>
      <c r="C1545" s="95"/>
      <c r="D1545" s="95"/>
      <c r="E1545" s="95"/>
      <c r="F1545" s="95"/>
      <c r="G1545" s="258"/>
    </row>
    <row r="1546" spans="1:7" ht="15.85">
      <c r="A1546" s="126"/>
      <c r="B1546" s="257"/>
      <c r="C1546" s="95"/>
      <c r="D1546" s="95"/>
      <c r="E1546" s="95"/>
      <c r="F1546" s="95"/>
      <c r="G1546" s="258"/>
    </row>
    <row r="1547" spans="1:7" ht="15.85">
      <c r="A1547" s="126"/>
      <c r="B1547" s="257"/>
      <c r="C1547" s="95"/>
      <c r="D1547" s="95"/>
      <c r="E1547" s="95"/>
      <c r="F1547" s="95"/>
      <c r="G1547" s="258"/>
    </row>
    <row r="1548" spans="1:7" ht="15.85">
      <c r="A1548" s="126"/>
      <c r="B1548" s="257"/>
      <c r="C1548" s="95"/>
      <c r="D1548" s="95"/>
      <c r="E1548" s="95"/>
      <c r="F1548" s="95"/>
      <c r="G1548" s="258"/>
    </row>
    <row r="1549" spans="1:7" ht="15.85">
      <c r="A1549" s="126"/>
      <c r="B1549" s="257"/>
      <c r="C1549" s="95"/>
      <c r="D1549" s="95"/>
      <c r="E1549" s="95"/>
      <c r="F1549" s="95"/>
      <c r="G1549" s="258"/>
    </row>
    <row r="1550" spans="1:7" ht="15.85">
      <c r="A1550" s="126"/>
      <c r="B1550" s="257"/>
      <c r="C1550" s="95"/>
      <c r="D1550" s="95"/>
      <c r="E1550" s="95"/>
      <c r="F1550" s="95"/>
      <c r="G1550" s="258"/>
    </row>
    <row r="1551" spans="1:7" ht="15.85">
      <c r="A1551" s="126"/>
      <c r="B1551" s="257"/>
      <c r="C1551" s="95"/>
      <c r="D1551" s="95"/>
      <c r="E1551" s="95"/>
      <c r="F1551" s="95"/>
      <c r="G1551" s="258"/>
    </row>
    <row r="1552" spans="1:7" ht="15.85">
      <c r="A1552" s="126"/>
      <c r="B1552" s="257"/>
      <c r="C1552" s="95"/>
      <c r="D1552" s="95"/>
      <c r="E1552" s="95"/>
      <c r="F1552" s="95"/>
      <c r="G1552" s="258"/>
    </row>
    <row r="1553" spans="1:7" ht="15.85">
      <c r="A1553" s="126"/>
      <c r="B1553" s="257"/>
      <c r="C1553" s="95"/>
      <c r="D1553" s="95"/>
      <c r="E1553" s="95"/>
      <c r="F1553" s="95"/>
      <c r="G1553" s="258"/>
    </row>
    <row r="1554" spans="1:7" ht="15.85">
      <c r="A1554" s="126"/>
      <c r="B1554" s="257"/>
      <c r="C1554" s="95"/>
      <c r="D1554" s="95"/>
      <c r="E1554" s="95"/>
      <c r="F1554" s="95"/>
      <c r="G1554" s="258"/>
    </row>
    <row r="1555" spans="1:7" ht="15.85">
      <c r="A1555" s="126"/>
      <c r="B1555" s="257"/>
      <c r="C1555" s="95"/>
      <c r="D1555" s="95"/>
      <c r="E1555" s="95"/>
      <c r="F1555" s="95"/>
      <c r="G1555" s="258"/>
    </row>
    <row r="1556" spans="1:7" ht="15.85">
      <c r="A1556" s="126"/>
      <c r="B1556" s="257"/>
      <c r="C1556" s="95"/>
      <c r="D1556" s="95"/>
      <c r="E1556" s="95"/>
      <c r="F1556" s="95"/>
      <c r="G1556" s="258"/>
    </row>
    <row r="1557" spans="1:7" ht="15.85">
      <c r="A1557" s="126"/>
      <c r="B1557" s="257"/>
      <c r="C1557" s="95"/>
      <c r="D1557" s="95"/>
      <c r="E1557" s="95"/>
      <c r="F1557" s="95"/>
      <c r="G1557" s="258"/>
    </row>
    <row r="1558" spans="1:7" ht="15.85">
      <c r="A1558" s="126"/>
      <c r="B1558" s="257"/>
      <c r="C1558" s="95"/>
      <c r="D1558" s="95"/>
      <c r="E1558" s="95"/>
      <c r="F1558" s="95"/>
      <c r="G1558" s="258"/>
    </row>
    <row r="1559" spans="1:7" ht="15.85">
      <c r="A1559" s="126"/>
      <c r="B1559" s="257"/>
      <c r="C1559" s="95"/>
      <c r="D1559" s="95"/>
      <c r="E1559" s="95"/>
      <c r="F1559" s="95"/>
      <c r="G1559" s="258"/>
    </row>
    <row r="1560" spans="1:7" ht="15.85">
      <c r="A1560" s="126"/>
      <c r="B1560" s="257"/>
      <c r="C1560" s="95"/>
      <c r="D1560" s="95"/>
      <c r="E1560" s="95"/>
      <c r="F1560" s="95"/>
      <c r="G1560" s="258"/>
    </row>
    <row r="1561" spans="1:7" ht="15.85">
      <c r="A1561" s="126"/>
      <c r="B1561" s="257"/>
      <c r="C1561" s="95"/>
      <c r="D1561" s="95"/>
      <c r="E1561" s="95"/>
      <c r="F1561" s="95"/>
      <c r="G1561" s="258"/>
    </row>
    <row r="1562" spans="1:7" ht="15.85">
      <c r="A1562" s="126"/>
      <c r="B1562" s="257"/>
      <c r="C1562" s="95"/>
      <c r="D1562" s="95"/>
      <c r="E1562" s="95"/>
      <c r="F1562" s="95"/>
      <c r="G1562" s="258"/>
    </row>
    <row r="1563" spans="1:7" ht="15.85">
      <c r="A1563" s="126"/>
      <c r="B1563" s="257"/>
      <c r="C1563" s="95"/>
      <c r="D1563" s="95"/>
      <c r="E1563" s="95"/>
      <c r="F1563" s="95"/>
      <c r="G1563" s="258"/>
    </row>
    <row r="1564" spans="1:7" ht="15.85">
      <c r="A1564" s="126"/>
      <c r="B1564" s="257"/>
      <c r="C1564" s="95"/>
      <c r="D1564" s="95"/>
      <c r="E1564" s="95"/>
      <c r="F1564" s="95"/>
      <c r="G1564" s="258"/>
    </row>
    <row r="1565" spans="1:7" ht="15.85">
      <c r="A1565" s="126"/>
      <c r="B1565" s="257"/>
      <c r="C1565" s="95"/>
      <c r="D1565" s="95"/>
      <c r="E1565" s="95"/>
      <c r="F1565" s="95"/>
      <c r="G1565" s="258"/>
    </row>
    <row r="1566" spans="1:7" ht="15.85">
      <c r="A1566" s="126"/>
      <c r="B1566" s="257"/>
      <c r="C1566" s="95"/>
      <c r="D1566" s="95"/>
      <c r="E1566" s="95"/>
      <c r="F1566" s="95"/>
      <c r="G1566" s="258"/>
    </row>
    <row r="1567" spans="1:7" ht="15.85">
      <c r="A1567" s="126"/>
      <c r="B1567" s="257"/>
      <c r="C1567" s="95"/>
      <c r="D1567" s="95"/>
      <c r="E1567" s="95"/>
      <c r="F1567" s="95"/>
      <c r="G1567" s="258"/>
    </row>
    <row r="1568" spans="1:7" ht="15.85">
      <c r="A1568" s="126"/>
      <c r="B1568" s="257"/>
      <c r="C1568" s="95"/>
      <c r="D1568" s="95"/>
      <c r="E1568" s="95"/>
      <c r="F1568" s="95"/>
      <c r="G1568" s="258"/>
    </row>
    <row r="1569" spans="1:7" ht="15.85">
      <c r="A1569" s="126"/>
      <c r="B1569" s="257"/>
      <c r="C1569" s="95"/>
      <c r="D1569" s="95"/>
      <c r="E1569" s="95"/>
      <c r="F1569" s="95"/>
      <c r="G1569" s="258"/>
    </row>
    <row r="1570" spans="1:7" ht="15.85">
      <c r="A1570" s="126"/>
      <c r="B1570" s="257"/>
      <c r="C1570" s="95"/>
      <c r="D1570" s="95"/>
      <c r="E1570" s="95"/>
      <c r="F1570" s="95"/>
      <c r="G1570" s="258"/>
    </row>
    <row r="1571" spans="1:7" ht="15.85">
      <c r="A1571" s="126"/>
      <c r="B1571" s="257"/>
      <c r="C1571" s="95"/>
      <c r="D1571" s="95"/>
      <c r="E1571" s="95"/>
      <c r="F1571" s="95"/>
      <c r="G1571" s="258"/>
    </row>
    <row r="1572" spans="1:7" ht="15.85">
      <c r="A1572" s="126"/>
      <c r="B1572" s="257"/>
      <c r="C1572" s="95"/>
      <c r="D1572" s="95"/>
      <c r="E1572" s="95"/>
      <c r="F1572" s="95"/>
      <c r="G1572" s="258"/>
    </row>
    <row r="1573" spans="1:7" ht="15.85">
      <c r="A1573" s="126"/>
      <c r="B1573" s="257"/>
      <c r="C1573" s="95"/>
      <c r="D1573" s="95"/>
      <c r="E1573" s="95"/>
      <c r="F1573" s="95"/>
      <c r="G1573" s="258"/>
    </row>
    <row r="1574" spans="1:7" ht="15.85">
      <c r="A1574" s="126"/>
      <c r="B1574" s="257"/>
      <c r="C1574" s="95"/>
      <c r="D1574" s="95"/>
      <c r="E1574" s="95"/>
      <c r="F1574" s="95"/>
      <c r="G1574" s="258"/>
    </row>
    <row r="1575" spans="1:7" ht="15.85">
      <c r="A1575" s="126"/>
      <c r="B1575" s="257"/>
      <c r="C1575" s="95"/>
      <c r="D1575" s="95"/>
      <c r="E1575" s="95"/>
      <c r="F1575" s="95"/>
      <c r="G1575" s="258"/>
    </row>
    <row r="1576" spans="1:7" ht="15.85">
      <c r="A1576" s="126"/>
      <c r="B1576" s="257"/>
      <c r="C1576" s="95"/>
      <c r="D1576" s="95"/>
      <c r="E1576" s="95"/>
      <c r="F1576" s="95"/>
      <c r="G1576" s="258"/>
    </row>
    <row r="1577" spans="1:7" ht="15.85">
      <c r="A1577" s="126"/>
      <c r="B1577" s="257"/>
      <c r="C1577" s="95"/>
      <c r="D1577" s="95"/>
      <c r="E1577" s="95"/>
      <c r="F1577" s="95"/>
      <c r="G1577" s="258"/>
    </row>
    <row r="1578" spans="1:7" ht="15.85">
      <c r="A1578" s="126"/>
      <c r="B1578" s="257"/>
      <c r="C1578" s="95"/>
      <c r="D1578" s="95"/>
      <c r="E1578" s="95"/>
      <c r="F1578" s="95"/>
      <c r="G1578" s="258"/>
    </row>
    <row r="1579" spans="1:7" ht="15.85">
      <c r="A1579" s="126"/>
      <c r="B1579" s="257"/>
      <c r="C1579" s="95"/>
      <c r="D1579" s="95"/>
      <c r="E1579" s="95"/>
      <c r="F1579" s="95"/>
      <c r="G1579" s="258"/>
    </row>
    <row r="1580" spans="1:7" ht="15.85">
      <c r="A1580" s="126"/>
      <c r="B1580" s="257"/>
      <c r="C1580" s="95"/>
      <c r="D1580" s="95"/>
      <c r="E1580" s="95"/>
      <c r="F1580" s="95"/>
      <c r="G1580" s="258"/>
    </row>
    <row r="1581" spans="1:7" ht="15.85">
      <c r="A1581" s="126"/>
      <c r="B1581" s="257"/>
      <c r="C1581" s="95"/>
      <c r="D1581" s="95"/>
      <c r="E1581" s="95"/>
      <c r="F1581" s="95"/>
      <c r="G1581" s="258"/>
    </row>
    <row r="1582" spans="1:7" ht="15.85">
      <c r="A1582" s="126"/>
      <c r="B1582" s="257"/>
      <c r="C1582" s="95"/>
      <c r="D1582" s="95"/>
      <c r="E1582" s="95"/>
      <c r="F1582" s="95"/>
      <c r="G1582" s="258"/>
    </row>
    <row r="1583" spans="1:7" ht="15.85">
      <c r="A1583" s="126"/>
      <c r="B1583" s="257"/>
      <c r="C1583" s="95"/>
      <c r="D1583" s="95"/>
      <c r="E1583" s="95"/>
      <c r="F1583" s="95"/>
      <c r="G1583" s="258"/>
    </row>
    <row r="1584" spans="1:7" ht="15.85">
      <c r="A1584" s="126"/>
      <c r="B1584" s="257"/>
      <c r="C1584" s="95"/>
      <c r="D1584" s="95"/>
      <c r="E1584" s="95"/>
      <c r="F1584" s="95"/>
      <c r="G1584" s="258"/>
    </row>
    <row r="1585" spans="1:7" ht="15.85">
      <c r="A1585" s="126"/>
      <c r="B1585" s="257"/>
      <c r="C1585" s="95"/>
      <c r="D1585" s="95"/>
      <c r="E1585" s="95"/>
      <c r="F1585" s="95"/>
      <c r="G1585" s="258"/>
    </row>
    <row r="1586" spans="1:7" ht="15.85">
      <c r="A1586" s="126"/>
      <c r="B1586" s="257"/>
      <c r="C1586" s="95"/>
      <c r="D1586" s="95"/>
      <c r="E1586" s="95"/>
      <c r="F1586" s="95"/>
      <c r="G1586" s="258"/>
    </row>
    <row r="1587" spans="1:7" ht="15.85">
      <c r="A1587" s="126"/>
      <c r="B1587" s="257"/>
      <c r="C1587" s="95"/>
      <c r="D1587" s="95"/>
      <c r="E1587" s="95"/>
      <c r="F1587" s="95"/>
      <c r="G1587" s="258"/>
    </row>
    <row r="1588" spans="1:7" ht="15.85">
      <c r="A1588" s="126"/>
      <c r="B1588" s="257"/>
      <c r="C1588" s="95"/>
      <c r="D1588" s="95"/>
      <c r="E1588" s="95"/>
      <c r="F1588" s="95"/>
      <c r="G1588" s="258"/>
    </row>
    <row r="1589" spans="1:7" ht="15.85">
      <c r="A1589" s="126"/>
      <c r="B1589" s="257"/>
      <c r="C1589" s="95"/>
      <c r="D1589" s="95"/>
      <c r="E1589" s="95"/>
      <c r="F1589" s="95"/>
      <c r="G1589" s="258"/>
    </row>
    <row r="1590" spans="1:7" ht="15.85">
      <c r="A1590" s="126"/>
      <c r="B1590" s="257"/>
      <c r="C1590" s="95"/>
      <c r="D1590" s="95"/>
      <c r="E1590" s="95"/>
      <c r="F1590" s="95"/>
      <c r="G1590" s="258"/>
    </row>
    <row r="1591" spans="1:7" ht="15.85">
      <c r="A1591" s="126"/>
      <c r="B1591" s="257"/>
      <c r="C1591" s="95"/>
      <c r="D1591" s="95"/>
      <c r="E1591" s="95"/>
      <c r="F1591" s="95"/>
      <c r="G1591" s="258"/>
    </row>
    <row r="1592" spans="1:7" ht="15.85">
      <c r="A1592" s="126"/>
      <c r="B1592" s="257"/>
      <c r="C1592" s="95"/>
      <c r="D1592" s="95"/>
      <c r="E1592" s="95"/>
      <c r="F1592" s="95"/>
      <c r="G1592" s="258"/>
    </row>
    <row r="1593" spans="1:7" ht="15.85">
      <c r="A1593" s="126"/>
      <c r="B1593" s="257"/>
      <c r="C1593" s="95"/>
      <c r="D1593" s="95"/>
      <c r="E1593" s="95"/>
      <c r="F1593" s="95"/>
      <c r="G1593" s="258"/>
    </row>
    <row r="1594" spans="1:7" ht="15.85">
      <c r="A1594" s="126"/>
      <c r="B1594" s="257"/>
      <c r="C1594" s="95"/>
      <c r="D1594" s="95"/>
      <c r="E1594" s="95"/>
      <c r="F1594" s="95"/>
      <c r="G1594" s="258"/>
    </row>
    <row r="1595" spans="1:7" ht="15.85">
      <c r="A1595" s="126"/>
      <c r="B1595" s="257"/>
      <c r="C1595" s="95"/>
      <c r="D1595" s="95"/>
      <c r="E1595" s="95"/>
      <c r="F1595" s="95"/>
      <c r="G1595" s="258"/>
    </row>
    <row r="1596" spans="1:7" ht="15.85">
      <c r="A1596" s="126"/>
      <c r="B1596" s="257"/>
      <c r="C1596" s="95"/>
      <c r="D1596" s="95"/>
      <c r="E1596" s="95"/>
      <c r="F1596" s="95"/>
      <c r="G1596" s="258"/>
    </row>
    <row r="1597" spans="1:7" ht="15.85">
      <c r="A1597" s="126"/>
      <c r="B1597" s="257"/>
      <c r="C1597" s="95"/>
      <c r="D1597" s="95"/>
      <c r="E1597" s="95"/>
      <c r="F1597" s="95"/>
      <c r="G1597" s="258"/>
    </row>
    <row r="1598" spans="1:7" ht="15.85">
      <c r="A1598" s="126"/>
      <c r="B1598" s="257"/>
      <c r="C1598" s="95"/>
      <c r="D1598" s="95"/>
      <c r="E1598" s="95"/>
      <c r="F1598" s="95"/>
      <c r="G1598" s="258"/>
    </row>
    <row r="1599" spans="1:7" ht="15.85">
      <c r="A1599" s="126"/>
      <c r="B1599" s="257"/>
      <c r="C1599" s="95"/>
      <c r="D1599" s="95"/>
      <c r="E1599" s="95"/>
      <c r="F1599" s="95"/>
      <c r="G1599" s="258"/>
    </row>
    <row r="1600" spans="1:7" ht="15.85">
      <c r="A1600" s="126"/>
      <c r="B1600" s="257"/>
      <c r="C1600" s="95"/>
      <c r="D1600" s="95"/>
      <c r="E1600" s="95"/>
      <c r="F1600" s="95"/>
      <c r="G1600" s="258"/>
    </row>
    <row r="1601" spans="1:7" ht="15.85">
      <c r="A1601" s="126"/>
      <c r="B1601" s="257"/>
      <c r="C1601" s="95"/>
      <c r="D1601" s="95"/>
      <c r="E1601" s="95"/>
      <c r="F1601" s="95"/>
      <c r="G1601" s="258"/>
    </row>
    <row r="1602" spans="1:7" ht="15.85">
      <c r="A1602" s="126"/>
      <c r="B1602" s="257"/>
      <c r="C1602" s="95"/>
      <c r="D1602" s="95"/>
      <c r="E1602" s="95"/>
      <c r="F1602" s="95"/>
      <c r="G1602" s="258"/>
    </row>
    <row r="1603" spans="1:7" ht="15.85">
      <c r="A1603" s="126"/>
      <c r="B1603" s="257"/>
      <c r="C1603" s="95"/>
      <c r="D1603" s="95"/>
      <c r="E1603" s="95"/>
      <c r="F1603" s="95"/>
      <c r="G1603" s="258"/>
    </row>
    <row r="1604" spans="1:7" ht="15.85">
      <c r="A1604" s="126"/>
      <c r="B1604" s="257"/>
      <c r="C1604" s="95"/>
      <c r="D1604" s="95"/>
      <c r="E1604" s="95"/>
      <c r="F1604" s="95"/>
      <c r="G1604" s="258"/>
    </row>
    <row r="1605" spans="1:7" ht="15.85">
      <c r="A1605" s="126"/>
      <c r="B1605" s="257"/>
      <c r="C1605" s="95"/>
      <c r="D1605" s="95"/>
      <c r="E1605" s="95"/>
      <c r="F1605" s="95"/>
      <c r="G1605" s="258"/>
    </row>
    <row r="1606" spans="1:7" ht="15.85">
      <c r="A1606" s="126"/>
      <c r="B1606" s="257"/>
      <c r="C1606" s="95"/>
      <c r="D1606" s="95"/>
      <c r="E1606" s="95"/>
      <c r="F1606" s="95"/>
      <c r="G1606" s="258"/>
    </row>
    <row r="1607" spans="1:7" ht="15.85">
      <c r="A1607" s="126"/>
      <c r="B1607" s="257"/>
      <c r="C1607" s="95"/>
      <c r="D1607" s="95"/>
      <c r="E1607" s="95"/>
      <c r="F1607" s="95"/>
      <c r="G1607" s="258"/>
    </row>
    <row r="1608" spans="1:7" ht="15.85">
      <c r="A1608" s="126"/>
      <c r="B1608" s="257"/>
      <c r="C1608" s="95"/>
      <c r="D1608" s="95"/>
      <c r="E1608" s="95"/>
      <c r="F1608" s="95"/>
      <c r="G1608" s="258"/>
    </row>
    <row r="1609" spans="1:7" ht="15.85">
      <c r="A1609" s="126"/>
      <c r="B1609" s="257"/>
      <c r="C1609" s="95"/>
      <c r="D1609" s="95"/>
      <c r="E1609" s="95"/>
      <c r="F1609" s="95"/>
      <c r="G1609" s="258"/>
    </row>
    <row r="1610" spans="1:7" ht="15.85">
      <c r="A1610" s="126"/>
      <c r="B1610" s="257"/>
      <c r="C1610" s="95"/>
      <c r="D1610" s="95"/>
      <c r="E1610" s="95"/>
      <c r="F1610" s="95"/>
      <c r="G1610" s="258"/>
    </row>
    <row r="1611" spans="1:7" ht="15.85">
      <c r="A1611" s="126"/>
      <c r="B1611" s="257"/>
      <c r="C1611" s="95"/>
      <c r="D1611" s="95"/>
      <c r="E1611" s="95"/>
      <c r="F1611" s="95"/>
      <c r="G1611" s="258"/>
    </row>
    <row r="1612" spans="1:7" ht="15.85">
      <c r="A1612" s="126"/>
      <c r="B1612" s="257"/>
      <c r="C1612" s="95"/>
      <c r="D1612" s="95"/>
      <c r="E1612" s="95"/>
      <c r="F1612" s="95"/>
      <c r="G1612" s="258"/>
    </row>
    <row r="1613" spans="1:7" ht="15.85">
      <c r="A1613" s="126"/>
      <c r="B1613" s="257"/>
      <c r="C1613" s="95"/>
      <c r="D1613" s="95"/>
      <c r="E1613" s="95"/>
      <c r="F1613" s="95"/>
      <c r="G1613" s="258"/>
    </row>
    <row r="1614" spans="1:7" ht="15.85">
      <c r="A1614" s="126"/>
      <c r="B1614" s="257"/>
      <c r="C1614" s="95"/>
      <c r="D1614" s="95"/>
      <c r="E1614" s="95"/>
      <c r="F1614" s="95"/>
      <c r="G1614" s="258"/>
    </row>
    <row r="1615" spans="1:7" ht="15.85">
      <c r="A1615" s="126"/>
      <c r="B1615" s="257"/>
      <c r="C1615" s="95"/>
      <c r="D1615" s="95"/>
      <c r="E1615" s="95"/>
      <c r="F1615" s="95"/>
      <c r="G1615" s="258"/>
    </row>
    <row r="1616" spans="1:7" ht="15.85">
      <c r="A1616" s="126"/>
      <c r="B1616" s="257"/>
      <c r="C1616" s="95"/>
      <c r="D1616" s="95"/>
      <c r="E1616" s="95"/>
      <c r="F1616" s="95"/>
      <c r="G1616" s="258"/>
    </row>
    <row r="1617" spans="1:7" ht="15.85">
      <c r="A1617" s="126"/>
      <c r="B1617" s="257"/>
      <c r="C1617" s="95"/>
      <c r="D1617" s="95"/>
      <c r="E1617" s="95"/>
      <c r="F1617" s="95"/>
      <c r="G1617" s="258"/>
    </row>
    <row r="1618" spans="1:7" ht="15.85">
      <c r="A1618" s="126"/>
      <c r="B1618" s="257"/>
      <c r="C1618" s="95"/>
      <c r="D1618" s="95"/>
      <c r="E1618" s="95"/>
      <c r="F1618" s="95"/>
      <c r="G1618" s="258"/>
    </row>
    <row r="1619" spans="1:7" ht="15.85">
      <c r="A1619" s="126"/>
      <c r="B1619" s="257"/>
      <c r="C1619" s="95"/>
      <c r="D1619" s="95"/>
      <c r="E1619" s="95"/>
      <c r="F1619" s="95"/>
      <c r="G1619" s="258"/>
    </row>
    <row r="1620" spans="1:7" ht="15.85">
      <c r="A1620" s="126"/>
      <c r="B1620" s="257"/>
      <c r="C1620" s="95"/>
      <c r="D1620" s="95"/>
      <c r="E1620" s="95"/>
      <c r="F1620" s="95"/>
      <c r="G1620" s="258"/>
    </row>
    <row r="1621" spans="1:7" ht="15.85">
      <c r="A1621" s="126"/>
      <c r="B1621" s="257"/>
      <c r="C1621" s="95"/>
      <c r="D1621" s="95"/>
      <c r="E1621" s="95"/>
      <c r="F1621" s="95"/>
      <c r="G1621" s="258"/>
    </row>
    <row r="1622" spans="1:7" ht="15.85">
      <c r="A1622" s="126"/>
      <c r="B1622" s="257"/>
      <c r="C1622" s="95"/>
      <c r="D1622" s="95"/>
      <c r="E1622" s="95"/>
      <c r="F1622" s="95"/>
      <c r="G1622" s="258"/>
    </row>
    <row r="1623" spans="1:7" ht="15.85">
      <c r="A1623" s="126"/>
      <c r="B1623" s="257"/>
      <c r="C1623" s="95"/>
      <c r="D1623" s="95"/>
      <c r="E1623" s="95"/>
      <c r="F1623" s="95"/>
      <c r="G1623" s="258"/>
    </row>
    <row r="1624" spans="1:7" ht="15.85">
      <c r="A1624" s="126"/>
      <c r="B1624" s="257"/>
      <c r="C1624" s="95"/>
      <c r="D1624" s="95"/>
      <c r="E1624" s="95"/>
      <c r="F1624" s="95"/>
      <c r="G1624" s="258"/>
    </row>
    <row r="1625" spans="1:7" ht="15.85">
      <c r="A1625" s="126"/>
      <c r="B1625" s="257"/>
      <c r="C1625" s="95"/>
      <c r="D1625" s="95"/>
      <c r="E1625" s="95"/>
      <c r="F1625" s="95"/>
      <c r="G1625" s="258"/>
    </row>
    <row r="1626" spans="1:7" ht="15.85">
      <c r="A1626" s="126"/>
      <c r="B1626" s="257"/>
      <c r="C1626" s="95"/>
      <c r="D1626" s="95"/>
      <c r="E1626" s="95"/>
      <c r="F1626" s="95"/>
      <c r="G1626" s="258"/>
    </row>
    <row r="1627" spans="1:7" ht="15.85">
      <c r="A1627" s="126"/>
      <c r="B1627" s="257"/>
      <c r="C1627" s="95"/>
      <c r="D1627" s="95"/>
      <c r="E1627" s="95"/>
      <c r="F1627" s="95"/>
      <c r="G1627" s="258"/>
    </row>
    <row r="1628" spans="1:7" ht="15.85">
      <c r="A1628" s="126"/>
      <c r="B1628" s="257"/>
      <c r="C1628" s="95"/>
      <c r="D1628" s="95"/>
      <c r="E1628" s="95"/>
      <c r="F1628" s="95"/>
      <c r="G1628" s="258"/>
    </row>
    <row r="1629" spans="1:7" ht="15.85">
      <c r="A1629" s="126"/>
      <c r="B1629" s="257"/>
      <c r="C1629" s="95"/>
      <c r="D1629" s="95"/>
      <c r="E1629" s="95"/>
      <c r="F1629" s="95"/>
      <c r="G1629" s="258"/>
    </row>
    <row r="1630" spans="1:7" ht="15.85">
      <c r="A1630" s="126"/>
      <c r="B1630" s="257"/>
      <c r="C1630" s="95"/>
      <c r="D1630" s="95"/>
      <c r="E1630" s="95"/>
      <c r="F1630" s="95"/>
      <c r="G1630" s="258"/>
    </row>
    <row r="1631" spans="1:7" ht="15.85">
      <c r="A1631" s="126"/>
      <c r="B1631" s="257"/>
      <c r="C1631" s="95"/>
      <c r="D1631" s="95"/>
      <c r="E1631" s="95"/>
      <c r="F1631" s="95"/>
      <c r="G1631" s="258"/>
    </row>
    <row r="1632" spans="1:7" ht="15.85">
      <c r="A1632" s="126"/>
      <c r="B1632" s="257"/>
      <c r="C1632" s="95"/>
      <c r="D1632" s="95"/>
      <c r="E1632" s="95"/>
      <c r="F1632" s="95"/>
      <c r="G1632" s="258"/>
    </row>
    <row r="1633" spans="1:7" ht="15.85">
      <c r="A1633" s="126"/>
      <c r="B1633" s="257"/>
      <c r="C1633" s="95"/>
      <c r="D1633" s="95"/>
      <c r="E1633" s="95"/>
      <c r="F1633" s="95"/>
      <c r="G1633" s="258"/>
    </row>
    <row r="1634" spans="1:7" ht="15.85">
      <c r="A1634" s="126"/>
      <c r="B1634" s="257"/>
      <c r="C1634" s="95"/>
      <c r="D1634" s="95"/>
      <c r="E1634" s="95"/>
      <c r="F1634" s="95"/>
      <c r="G1634" s="258"/>
    </row>
    <row r="1635" spans="1:7" ht="15.85">
      <c r="A1635" s="126"/>
      <c r="B1635" s="257"/>
      <c r="C1635" s="95"/>
      <c r="D1635" s="95"/>
      <c r="E1635" s="95"/>
      <c r="F1635" s="95"/>
      <c r="G1635" s="258"/>
    </row>
    <row r="1636" spans="1:7" ht="15.85">
      <c r="A1636" s="126"/>
      <c r="B1636" s="257"/>
      <c r="C1636" s="95"/>
      <c r="D1636" s="95"/>
      <c r="E1636" s="95"/>
      <c r="F1636" s="95"/>
      <c r="G1636" s="258"/>
    </row>
    <row r="1637" spans="1:7" ht="15.85">
      <c r="A1637" s="126"/>
      <c r="B1637" s="257"/>
      <c r="C1637" s="95"/>
      <c r="D1637" s="95"/>
      <c r="E1637" s="95"/>
      <c r="F1637" s="95"/>
      <c r="G1637" s="258"/>
    </row>
    <row r="1638" spans="1:7" ht="15.85">
      <c r="A1638" s="126"/>
      <c r="B1638" s="257"/>
      <c r="C1638" s="95"/>
      <c r="D1638" s="95"/>
      <c r="E1638" s="95"/>
      <c r="F1638" s="95"/>
      <c r="G1638" s="258"/>
    </row>
    <row r="1639" spans="1:7" ht="15.85">
      <c r="A1639" s="126"/>
      <c r="B1639" s="257"/>
      <c r="C1639" s="95"/>
      <c r="D1639" s="95"/>
      <c r="E1639" s="95"/>
      <c r="F1639" s="95"/>
      <c r="G1639" s="258"/>
    </row>
    <row r="1640" spans="1:7" ht="15.85">
      <c r="A1640" s="126"/>
      <c r="B1640" s="257"/>
      <c r="C1640" s="95"/>
      <c r="D1640" s="95"/>
      <c r="E1640" s="95"/>
      <c r="F1640" s="95"/>
      <c r="G1640" s="258"/>
    </row>
    <row r="1641" spans="1:7" ht="15.85">
      <c r="A1641" s="126"/>
      <c r="B1641" s="257"/>
      <c r="C1641" s="95"/>
      <c r="D1641" s="95"/>
      <c r="E1641" s="95"/>
      <c r="F1641" s="95"/>
      <c r="G1641" s="258"/>
    </row>
    <row r="1642" spans="1:7" ht="15.85">
      <c r="A1642" s="126"/>
      <c r="B1642" s="257"/>
      <c r="C1642" s="95"/>
      <c r="D1642" s="95"/>
      <c r="E1642" s="95"/>
      <c r="F1642" s="95"/>
      <c r="G1642" s="258"/>
    </row>
    <row r="1643" spans="1:7" ht="15.85">
      <c r="A1643" s="126"/>
      <c r="B1643" s="257"/>
      <c r="C1643" s="95"/>
      <c r="D1643" s="95"/>
      <c r="E1643" s="95"/>
      <c r="F1643" s="95"/>
      <c r="G1643" s="258"/>
    </row>
    <row r="1644" spans="1:7" ht="15.85">
      <c r="A1644" s="126"/>
      <c r="B1644" s="257"/>
      <c r="C1644" s="95"/>
      <c r="D1644" s="95"/>
      <c r="E1644" s="95"/>
      <c r="F1644" s="95"/>
      <c r="G1644" s="258"/>
    </row>
    <row r="1645" spans="1:7" ht="15.85">
      <c r="A1645" s="126"/>
      <c r="B1645" s="257"/>
      <c r="C1645" s="95"/>
      <c r="D1645" s="95"/>
      <c r="E1645" s="95"/>
      <c r="F1645" s="95"/>
      <c r="G1645" s="258"/>
    </row>
    <row r="1646" spans="1:7" ht="15.85">
      <c r="A1646" s="126"/>
      <c r="B1646" s="257"/>
      <c r="C1646" s="95"/>
      <c r="D1646" s="95"/>
      <c r="E1646" s="95"/>
      <c r="F1646" s="95"/>
      <c r="G1646" s="258"/>
    </row>
    <row r="1647" spans="1:7" ht="15.85">
      <c r="A1647" s="126"/>
      <c r="B1647" s="257"/>
      <c r="C1647" s="95"/>
      <c r="D1647" s="95"/>
      <c r="E1647" s="95"/>
      <c r="F1647" s="95"/>
      <c r="G1647" s="258"/>
    </row>
    <row r="1648" spans="1:7" ht="15.85">
      <c r="A1648" s="126"/>
      <c r="B1648" s="257"/>
      <c r="C1648" s="95"/>
      <c r="D1648" s="95"/>
      <c r="E1648" s="95"/>
      <c r="F1648" s="95"/>
      <c r="G1648" s="258"/>
    </row>
    <row r="1649" spans="1:7" ht="15.85">
      <c r="A1649" s="126"/>
      <c r="B1649" s="257"/>
      <c r="C1649" s="95"/>
      <c r="D1649" s="95"/>
      <c r="E1649" s="95"/>
      <c r="F1649" s="95"/>
      <c r="G1649" s="258"/>
    </row>
    <row r="1650" spans="1:7" ht="15.85">
      <c r="A1650" s="126"/>
      <c r="B1650" s="257"/>
      <c r="C1650" s="95"/>
      <c r="D1650" s="95"/>
      <c r="E1650" s="95"/>
      <c r="F1650" s="95"/>
      <c r="G1650" s="258"/>
    </row>
    <row r="1651" spans="1:7" ht="15.85">
      <c r="A1651" s="126"/>
      <c r="B1651" s="257"/>
      <c r="C1651" s="95"/>
      <c r="D1651" s="95"/>
      <c r="E1651" s="95"/>
      <c r="F1651" s="95"/>
      <c r="G1651" s="258"/>
    </row>
    <row r="1652" spans="1:7" ht="15.85">
      <c r="A1652" s="126"/>
      <c r="B1652" s="257"/>
      <c r="C1652" s="95"/>
      <c r="D1652" s="95"/>
      <c r="E1652" s="95"/>
      <c r="F1652" s="95"/>
      <c r="G1652" s="258"/>
    </row>
    <row r="1653" spans="1:7" ht="15.85">
      <c r="A1653" s="126"/>
      <c r="B1653" s="257"/>
      <c r="C1653" s="95"/>
      <c r="D1653" s="95"/>
      <c r="E1653" s="95"/>
      <c r="F1653" s="95"/>
      <c r="G1653" s="258"/>
    </row>
    <row r="1654" spans="1:7" ht="15.85">
      <c r="A1654" s="126"/>
      <c r="B1654" s="257"/>
      <c r="C1654" s="95"/>
      <c r="D1654" s="95"/>
      <c r="E1654" s="95"/>
      <c r="F1654" s="95"/>
      <c r="G1654" s="258"/>
    </row>
    <row r="1655" spans="1:7" ht="15.85">
      <c r="A1655" s="126"/>
      <c r="B1655" s="257"/>
      <c r="C1655" s="95"/>
      <c r="D1655" s="95"/>
      <c r="E1655" s="95"/>
      <c r="F1655" s="95"/>
      <c r="G1655" s="258"/>
    </row>
    <row r="1656" spans="1:7" ht="15.85">
      <c r="A1656" s="126"/>
      <c r="B1656" s="257"/>
      <c r="C1656" s="95"/>
      <c r="D1656" s="95"/>
      <c r="E1656" s="95"/>
      <c r="F1656" s="95"/>
      <c r="G1656" s="258"/>
    </row>
    <row r="1657" spans="1:7" ht="15.85">
      <c r="A1657" s="126"/>
      <c r="B1657" s="257"/>
      <c r="C1657" s="95"/>
      <c r="D1657" s="95"/>
      <c r="E1657" s="95"/>
      <c r="F1657" s="95"/>
      <c r="G1657" s="258"/>
    </row>
    <row r="1658" spans="1:7" ht="15.85">
      <c r="A1658" s="126"/>
      <c r="B1658" s="257"/>
      <c r="C1658" s="95"/>
      <c r="D1658" s="95"/>
      <c r="E1658" s="95"/>
      <c r="F1658" s="95"/>
      <c r="G1658" s="258"/>
    </row>
    <row r="1659" spans="1:7" ht="15.85">
      <c r="A1659" s="126"/>
      <c r="B1659" s="257"/>
      <c r="C1659" s="95"/>
      <c r="D1659" s="95"/>
      <c r="E1659" s="95"/>
      <c r="F1659" s="95"/>
      <c r="G1659" s="258"/>
    </row>
    <row r="1660" spans="1:7" ht="15.85">
      <c r="A1660" s="126"/>
      <c r="B1660" s="257"/>
      <c r="C1660" s="95"/>
      <c r="D1660" s="95"/>
      <c r="E1660" s="95"/>
      <c r="F1660" s="95"/>
      <c r="G1660" s="258"/>
    </row>
    <row r="1661" spans="1:7" ht="15.85">
      <c r="A1661" s="126"/>
      <c r="B1661" s="257"/>
      <c r="C1661" s="95"/>
      <c r="D1661" s="95"/>
      <c r="E1661" s="95"/>
      <c r="F1661" s="95"/>
      <c r="G1661" s="258"/>
    </row>
    <row r="1662" spans="1:7" ht="15.85">
      <c r="A1662" s="126"/>
      <c r="B1662" s="257"/>
      <c r="C1662" s="95"/>
      <c r="D1662" s="95"/>
      <c r="E1662" s="95"/>
      <c r="F1662" s="95"/>
      <c r="G1662" s="258"/>
    </row>
    <row r="1663" spans="1:7" ht="15.85">
      <c r="A1663" s="126"/>
      <c r="B1663" s="257"/>
      <c r="C1663" s="95"/>
      <c r="D1663" s="95"/>
      <c r="E1663" s="95"/>
      <c r="F1663" s="95"/>
      <c r="G1663" s="258"/>
    </row>
    <row r="1664" spans="1:7" ht="15.85">
      <c r="A1664" s="126"/>
      <c r="B1664" s="257"/>
      <c r="C1664" s="95"/>
      <c r="D1664" s="95"/>
      <c r="E1664" s="95"/>
      <c r="F1664" s="95"/>
      <c r="G1664" s="258"/>
    </row>
    <row r="1665" spans="1:7" ht="15.85">
      <c r="A1665" s="126"/>
      <c r="B1665" s="257"/>
      <c r="C1665" s="95"/>
      <c r="D1665" s="95"/>
      <c r="E1665" s="95"/>
      <c r="F1665" s="95"/>
      <c r="G1665" s="258"/>
    </row>
    <row r="1666" spans="1:7" ht="15.85">
      <c r="A1666" s="126"/>
      <c r="B1666" s="257"/>
      <c r="C1666" s="95"/>
      <c r="D1666" s="95"/>
      <c r="E1666" s="95"/>
      <c r="F1666" s="95"/>
      <c r="G1666" s="258"/>
    </row>
    <row r="1667" spans="1:7" ht="15.85">
      <c r="A1667" s="126"/>
      <c r="B1667" s="257"/>
      <c r="C1667" s="95"/>
      <c r="D1667" s="95"/>
      <c r="E1667" s="95"/>
      <c r="F1667" s="95"/>
      <c r="G1667" s="258"/>
    </row>
    <row r="1668" spans="1:7" ht="15.85">
      <c r="A1668" s="126"/>
      <c r="B1668" s="257"/>
      <c r="C1668" s="95"/>
      <c r="D1668" s="95"/>
      <c r="E1668" s="95"/>
      <c r="F1668" s="95"/>
      <c r="G1668" s="258"/>
    </row>
    <row r="1669" spans="1:7" ht="15.85">
      <c r="A1669" s="126"/>
      <c r="B1669" s="257"/>
      <c r="C1669" s="95"/>
      <c r="D1669" s="95"/>
      <c r="E1669" s="95"/>
      <c r="F1669" s="95"/>
      <c r="G1669" s="258"/>
    </row>
    <row r="1670" spans="1:7" ht="15.85">
      <c r="A1670" s="126"/>
      <c r="B1670" s="257"/>
      <c r="C1670" s="95"/>
      <c r="D1670" s="95"/>
      <c r="E1670" s="95"/>
      <c r="F1670" s="95"/>
      <c r="G1670" s="258"/>
    </row>
    <row r="1671" spans="1:7" ht="15.85">
      <c r="A1671" s="126"/>
      <c r="B1671" s="257"/>
      <c r="C1671" s="95"/>
      <c r="D1671" s="95"/>
      <c r="E1671" s="95"/>
      <c r="F1671" s="95"/>
      <c r="G1671" s="258"/>
    </row>
    <row r="1672" spans="1:7" ht="15.85">
      <c r="A1672" s="126"/>
      <c r="B1672" s="257"/>
      <c r="C1672" s="95"/>
      <c r="D1672" s="95"/>
      <c r="E1672" s="95"/>
      <c r="F1672" s="95"/>
      <c r="G1672" s="258"/>
    </row>
    <row r="1673" spans="1:7" ht="15.85">
      <c r="A1673" s="126"/>
      <c r="B1673" s="257"/>
      <c r="C1673" s="95"/>
      <c r="D1673" s="95"/>
      <c r="E1673" s="95"/>
      <c r="F1673" s="95"/>
      <c r="G1673" s="258"/>
    </row>
    <row r="1674" spans="1:7" ht="15.85">
      <c r="A1674" s="126"/>
      <c r="B1674" s="257"/>
      <c r="C1674" s="95"/>
      <c r="D1674" s="95"/>
      <c r="E1674" s="95"/>
      <c r="F1674" s="95"/>
      <c r="G1674" s="258"/>
    </row>
    <row r="1675" spans="1:7" ht="15.85">
      <c r="A1675" s="126"/>
      <c r="B1675" s="257"/>
      <c r="C1675" s="95"/>
      <c r="D1675" s="95"/>
      <c r="E1675" s="95"/>
      <c r="F1675" s="95"/>
      <c r="G1675" s="258"/>
    </row>
    <row r="1676" spans="1:7" ht="15.85">
      <c r="A1676" s="126"/>
      <c r="B1676" s="257"/>
      <c r="C1676" s="95"/>
      <c r="D1676" s="95"/>
      <c r="E1676" s="95"/>
      <c r="F1676" s="95"/>
      <c r="G1676" s="258"/>
    </row>
    <row r="1677" spans="1:7" ht="15.85">
      <c r="A1677" s="126"/>
      <c r="B1677" s="257"/>
      <c r="C1677" s="95"/>
      <c r="D1677" s="95"/>
      <c r="E1677" s="95"/>
      <c r="F1677" s="95"/>
      <c r="G1677" s="258"/>
    </row>
    <row r="1678" spans="1:7" ht="15.85">
      <c r="A1678" s="126"/>
      <c r="B1678" s="257"/>
      <c r="C1678" s="95"/>
      <c r="D1678" s="95"/>
      <c r="E1678" s="95"/>
      <c r="F1678" s="95"/>
      <c r="G1678" s="258"/>
    </row>
    <row r="1679" spans="1:7" ht="15.85">
      <c r="A1679" s="126"/>
      <c r="B1679" s="257"/>
      <c r="C1679" s="95"/>
      <c r="D1679" s="95"/>
      <c r="E1679" s="95"/>
      <c r="F1679" s="95"/>
      <c r="G1679" s="258"/>
    </row>
    <row r="1680" spans="1:7" ht="15.85">
      <c r="A1680" s="126"/>
      <c r="B1680" s="257"/>
      <c r="C1680" s="95"/>
      <c r="D1680" s="95"/>
      <c r="E1680" s="95"/>
      <c r="F1680" s="95"/>
      <c r="G1680" s="258"/>
    </row>
    <row r="1681" spans="1:7" ht="15.85">
      <c r="A1681" s="126"/>
      <c r="B1681" s="257"/>
      <c r="C1681" s="95"/>
      <c r="D1681" s="95"/>
      <c r="E1681" s="95"/>
      <c r="F1681" s="95"/>
      <c r="G1681" s="258"/>
    </row>
    <row r="1682" spans="1:7" ht="15.85">
      <c r="A1682" s="126"/>
      <c r="B1682" s="257"/>
      <c r="C1682" s="95"/>
      <c r="D1682" s="95"/>
      <c r="E1682" s="95"/>
      <c r="F1682" s="95"/>
      <c r="G1682" s="258"/>
    </row>
    <row r="1683" spans="1:7" ht="15.85">
      <c r="A1683" s="126"/>
      <c r="B1683" s="257"/>
      <c r="C1683" s="95"/>
      <c r="D1683" s="95"/>
      <c r="E1683" s="95"/>
      <c r="F1683" s="95"/>
      <c r="G1683" s="258"/>
    </row>
    <row r="1684" spans="1:7" ht="15.85">
      <c r="A1684" s="126"/>
      <c r="B1684" s="257"/>
      <c r="C1684" s="95"/>
      <c r="D1684" s="95"/>
      <c r="E1684" s="95"/>
      <c r="F1684" s="95"/>
      <c r="G1684" s="258"/>
    </row>
    <row r="1685" spans="1:7" ht="15.85">
      <c r="A1685" s="126"/>
      <c r="B1685" s="257"/>
      <c r="C1685" s="95"/>
      <c r="D1685" s="95"/>
      <c r="E1685" s="95"/>
      <c r="F1685" s="95"/>
      <c r="G1685" s="258"/>
    </row>
    <row r="1686" spans="1:7" ht="15.85">
      <c r="A1686" s="126"/>
      <c r="B1686" s="257"/>
      <c r="C1686" s="95"/>
      <c r="D1686" s="95"/>
      <c r="E1686" s="95"/>
      <c r="F1686" s="95"/>
      <c r="G1686" s="258"/>
    </row>
    <row r="1687" spans="1:7" ht="15.85">
      <c r="A1687" s="126"/>
      <c r="B1687" s="257"/>
      <c r="C1687" s="95"/>
      <c r="D1687" s="95"/>
      <c r="E1687" s="95"/>
      <c r="F1687" s="95"/>
      <c r="G1687" s="258"/>
    </row>
    <row r="1688" spans="1:7" ht="15.85">
      <c r="A1688" s="126"/>
      <c r="B1688" s="257"/>
      <c r="C1688" s="95"/>
      <c r="D1688" s="95"/>
      <c r="E1688" s="95"/>
      <c r="F1688" s="95"/>
      <c r="G1688" s="258"/>
    </row>
    <row r="1689" spans="1:7" ht="15.85">
      <c r="A1689" s="126"/>
      <c r="B1689" s="257"/>
      <c r="C1689" s="95"/>
      <c r="D1689" s="95"/>
      <c r="E1689" s="95"/>
      <c r="F1689" s="95"/>
      <c r="G1689" s="258"/>
    </row>
    <row r="1690" spans="1:7" ht="15.85">
      <c r="A1690" s="126"/>
      <c r="B1690" s="257"/>
      <c r="C1690" s="95"/>
      <c r="D1690" s="95"/>
      <c r="E1690" s="95"/>
      <c r="F1690" s="95"/>
      <c r="G1690" s="258"/>
    </row>
    <row r="1691" spans="1:7" ht="15.85">
      <c r="A1691" s="126"/>
      <c r="B1691" s="257"/>
      <c r="C1691" s="95"/>
      <c r="D1691" s="95"/>
      <c r="E1691" s="95"/>
      <c r="F1691" s="95"/>
      <c r="G1691" s="258"/>
    </row>
    <row r="1692" spans="1:7" ht="15.85">
      <c r="A1692" s="126"/>
      <c r="B1692" s="257"/>
      <c r="C1692" s="95"/>
      <c r="D1692" s="95"/>
      <c r="E1692" s="95"/>
      <c r="F1692" s="95"/>
      <c r="G1692" s="258"/>
    </row>
    <row r="1693" spans="1:7" ht="15.85">
      <c r="A1693" s="126"/>
      <c r="B1693" s="257"/>
      <c r="C1693" s="95"/>
      <c r="D1693" s="95"/>
      <c r="E1693" s="95"/>
      <c r="F1693" s="95"/>
      <c r="G1693" s="258"/>
    </row>
    <row r="1694" spans="1:7" ht="15.85">
      <c r="A1694" s="126"/>
      <c r="B1694" s="257"/>
      <c r="C1694" s="95"/>
      <c r="D1694" s="95"/>
      <c r="E1694" s="95"/>
      <c r="F1694" s="95"/>
      <c r="G1694" s="258"/>
    </row>
    <row r="1695" spans="1:7" ht="15.85">
      <c r="A1695" s="126"/>
      <c r="B1695" s="257"/>
      <c r="C1695" s="95"/>
      <c r="D1695" s="95"/>
      <c r="E1695" s="95"/>
      <c r="F1695" s="95"/>
      <c r="G1695" s="258"/>
    </row>
    <row r="1696" spans="1:7" ht="15.85">
      <c r="A1696" s="126"/>
      <c r="B1696" s="257"/>
      <c r="C1696" s="95"/>
      <c r="D1696" s="95"/>
      <c r="E1696" s="95"/>
      <c r="F1696" s="95"/>
      <c r="G1696" s="258"/>
    </row>
    <row r="1697" spans="1:7" ht="15.85">
      <c r="A1697" s="126"/>
      <c r="B1697" s="257"/>
      <c r="C1697" s="95"/>
      <c r="D1697" s="95"/>
      <c r="E1697" s="95"/>
      <c r="F1697" s="95"/>
      <c r="G1697" s="258"/>
    </row>
    <row r="1698" spans="1:7" ht="15.85">
      <c r="A1698" s="126"/>
      <c r="B1698" s="257"/>
      <c r="C1698" s="95"/>
      <c r="D1698" s="95"/>
      <c r="E1698" s="95"/>
      <c r="F1698" s="95"/>
      <c r="G1698" s="258"/>
    </row>
    <row r="1699" spans="1:7" ht="15.85">
      <c r="A1699" s="126"/>
      <c r="B1699" s="257"/>
      <c r="C1699" s="95"/>
      <c r="D1699" s="95"/>
      <c r="E1699" s="95"/>
      <c r="F1699" s="95"/>
      <c r="G1699" s="258"/>
    </row>
    <row r="1700" spans="1:7" ht="15.85">
      <c r="A1700" s="126"/>
      <c r="B1700" s="257"/>
      <c r="C1700" s="95"/>
      <c r="D1700" s="95"/>
      <c r="E1700" s="95"/>
      <c r="F1700" s="95"/>
      <c r="G1700" s="258"/>
    </row>
    <row r="1701" spans="1:7" ht="15.85">
      <c r="A1701" s="126"/>
      <c r="B1701" s="257"/>
      <c r="C1701" s="95"/>
      <c r="D1701" s="95"/>
      <c r="E1701" s="95"/>
      <c r="F1701" s="95"/>
      <c r="G1701" s="258"/>
    </row>
    <row r="1702" spans="1:7" ht="15.85">
      <c r="A1702" s="126"/>
      <c r="B1702" s="257"/>
      <c r="C1702" s="95"/>
      <c r="D1702" s="95"/>
      <c r="E1702" s="95"/>
      <c r="F1702" s="95"/>
      <c r="G1702" s="258"/>
    </row>
    <row r="1703" spans="1:7" ht="15.85">
      <c r="A1703" s="126"/>
      <c r="B1703" s="257"/>
      <c r="C1703" s="95"/>
      <c r="D1703" s="95"/>
      <c r="E1703" s="95"/>
      <c r="F1703" s="95"/>
      <c r="G1703" s="258"/>
    </row>
    <row r="1704" spans="1:7" ht="15.85">
      <c r="A1704" s="126"/>
      <c r="B1704" s="257"/>
      <c r="C1704" s="95"/>
      <c r="D1704" s="95"/>
      <c r="E1704" s="95"/>
      <c r="F1704" s="95"/>
      <c r="G1704" s="258"/>
    </row>
    <row r="1705" spans="1:7" ht="15.85">
      <c r="A1705" s="126"/>
      <c r="B1705" s="257"/>
      <c r="C1705" s="95"/>
      <c r="D1705" s="95"/>
      <c r="E1705" s="95"/>
      <c r="F1705" s="95"/>
      <c r="G1705" s="258"/>
    </row>
    <row r="1706" spans="1:7" ht="15.85">
      <c r="A1706" s="126"/>
      <c r="B1706" s="257"/>
      <c r="C1706" s="95"/>
      <c r="D1706" s="95"/>
      <c r="E1706" s="95"/>
      <c r="F1706" s="95"/>
      <c r="G1706" s="258"/>
    </row>
    <row r="1707" spans="1:7" ht="15.85">
      <c r="A1707" s="126"/>
      <c r="B1707" s="257"/>
      <c r="C1707" s="95"/>
      <c r="D1707" s="95"/>
      <c r="E1707" s="95"/>
      <c r="F1707" s="95"/>
      <c r="G1707" s="258"/>
    </row>
    <row r="1708" spans="1:7" ht="15.85">
      <c r="A1708" s="126"/>
      <c r="B1708" s="257"/>
      <c r="C1708" s="95"/>
      <c r="D1708" s="95"/>
      <c r="E1708" s="95"/>
      <c r="F1708" s="95"/>
      <c r="G1708" s="258"/>
    </row>
    <row r="1709" spans="1:7" ht="15.85">
      <c r="A1709" s="126"/>
      <c r="B1709" s="257"/>
      <c r="C1709" s="95"/>
      <c r="D1709" s="95"/>
      <c r="E1709" s="95"/>
      <c r="F1709" s="95"/>
      <c r="G1709" s="258"/>
    </row>
    <row r="1710" spans="1:7" ht="15.85">
      <c r="A1710" s="126"/>
      <c r="B1710" s="257"/>
      <c r="C1710" s="95"/>
      <c r="D1710" s="95"/>
      <c r="E1710" s="95"/>
      <c r="F1710" s="95"/>
      <c r="G1710" s="258"/>
    </row>
    <row r="1711" spans="1:7" ht="15.85">
      <c r="A1711" s="126"/>
      <c r="B1711" s="257"/>
      <c r="C1711" s="95"/>
      <c r="D1711" s="95"/>
      <c r="E1711" s="95"/>
      <c r="F1711" s="95"/>
      <c r="G1711" s="258"/>
    </row>
    <row r="1712" spans="1:7" ht="15.85">
      <c r="A1712" s="126"/>
      <c r="B1712" s="257"/>
      <c r="C1712" s="95"/>
      <c r="D1712" s="95"/>
      <c r="E1712" s="95"/>
      <c r="F1712" s="95"/>
      <c r="G1712" s="258"/>
    </row>
    <row r="1713" spans="1:7" ht="15.85">
      <c r="A1713" s="126"/>
      <c r="B1713" s="257"/>
      <c r="C1713" s="95"/>
      <c r="D1713" s="95"/>
      <c r="E1713" s="95"/>
      <c r="F1713" s="95"/>
      <c r="G1713" s="258"/>
    </row>
    <row r="1714" spans="1:7" ht="15.85">
      <c r="A1714" s="126"/>
      <c r="B1714" s="257"/>
      <c r="C1714" s="95"/>
      <c r="D1714" s="95"/>
      <c r="E1714" s="95"/>
      <c r="F1714" s="95"/>
      <c r="G1714" s="258"/>
    </row>
    <row r="1715" spans="1:7" ht="15.85">
      <c r="A1715" s="126"/>
      <c r="B1715" s="257"/>
      <c r="C1715" s="95"/>
      <c r="D1715" s="95"/>
      <c r="E1715" s="95"/>
      <c r="F1715" s="95"/>
      <c r="G1715" s="258"/>
    </row>
    <row r="1716" spans="1:7" ht="15.85">
      <c r="A1716" s="126"/>
      <c r="B1716" s="257"/>
      <c r="C1716" s="95"/>
      <c r="D1716" s="95"/>
      <c r="E1716" s="95"/>
      <c r="F1716" s="95"/>
      <c r="G1716" s="258"/>
    </row>
    <row r="1717" spans="1:7" ht="15.85">
      <c r="A1717" s="126"/>
      <c r="B1717" s="257"/>
      <c r="C1717" s="95"/>
      <c r="D1717" s="95"/>
      <c r="E1717" s="95"/>
      <c r="F1717" s="95"/>
      <c r="G1717" s="258"/>
    </row>
    <row r="1718" spans="1:7" ht="15.85">
      <c r="A1718" s="126"/>
      <c r="B1718" s="257"/>
      <c r="C1718" s="95"/>
      <c r="D1718" s="95"/>
      <c r="E1718" s="95"/>
      <c r="F1718" s="95"/>
      <c r="G1718" s="258"/>
    </row>
    <row r="1719" spans="1:7" ht="15.85">
      <c r="A1719" s="126"/>
      <c r="B1719" s="257"/>
      <c r="C1719" s="95"/>
      <c r="D1719" s="95"/>
      <c r="E1719" s="95"/>
      <c r="F1719" s="95"/>
      <c r="G1719" s="258"/>
    </row>
    <row r="1720" spans="1:7" ht="15.85">
      <c r="A1720" s="126"/>
      <c r="B1720" s="257"/>
      <c r="C1720" s="95"/>
      <c r="D1720" s="95"/>
      <c r="E1720" s="95"/>
      <c r="F1720" s="95"/>
      <c r="G1720" s="258"/>
    </row>
    <row r="1721" spans="1:7" ht="15.85">
      <c r="A1721" s="126"/>
      <c r="B1721" s="257"/>
      <c r="C1721" s="95"/>
      <c r="D1721" s="95"/>
      <c r="E1721" s="95"/>
      <c r="F1721" s="95"/>
      <c r="G1721" s="258"/>
    </row>
    <row r="1722" spans="1:7" ht="15.85">
      <c r="A1722" s="126"/>
      <c r="B1722" s="257"/>
      <c r="C1722" s="95"/>
      <c r="D1722" s="95"/>
      <c r="E1722" s="95"/>
      <c r="F1722" s="95"/>
      <c r="G1722" s="258"/>
    </row>
    <row r="1723" spans="1:7" ht="15.85">
      <c r="A1723" s="126"/>
      <c r="B1723" s="257"/>
      <c r="C1723" s="95"/>
      <c r="D1723" s="95"/>
      <c r="E1723" s="95"/>
      <c r="F1723" s="95"/>
      <c r="G1723" s="258"/>
    </row>
    <row r="1724" spans="1:7" ht="15.85">
      <c r="A1724" s="126"/>
      <c r="B1724" s="257"/>
      <c r="C1724" s="95"/>
      <c r="D1724" s="95"/>
      <c r="E1724" s="95"/>
      <c r="F1724" s="95"/>
      <c r="G1724" s="258"/>
    </row>
    <row r="1725" spans="1:7" ht="15.85">
      <c r="A1725" s="126"/>
      <c r="B1725" s="257"/>
      <c r="C1725" s="95"/>
      <c r="D1725" s="95"/>
      <c r="E1725" s="95"/>
      <c r="F1725" s="95"/>
      <c r="G1725" s="258"/>
    </row>
    <row r="1726" spans="1:7" ht="15.85">
      <c r="A1726" s="126"/>
      <c r="B1726" s="257"/>
      <c r="C1726" s="95"/>
      <c r="D1726" s="95"/>
      <c r="E1726" s="95"/>
      <c r="F1726" s="95"/>
      <c r="G1726" s="258"/>
    </row>
    <row r="1727" spans="1:7" ht="15.85">
      <c r="A1727" s="126"/>
      <c r="B1727" s="257"/>
      <c r="C1727" s="95"/>
      <c r="D1727" s="95"/>
      <c r="E1727" s="95"/>
      <c r="F1727" s="95"/>
      <c r="G1727" s="258"/>
    </row>
    <row r="1728" spans="1:7" ht="15.85">
      <c r="A1728" s="126"/>
      <c r="B1728" s="257"/>
      <c r="C1728" s="95"/>
      <c r="D1728" s="95"/>
      <c r="E1728" s="95"/>
      <c r="F1728" s="95"/>
      <c r="G1728" s="258"/>
    </row>
    <row r="1729" spans="1:7" ht="15.85">
      <c r="A1729" s="126"/>
      <c r="B1729" s="257"/>
      <c r="C1729" s="95"/>
      <c r="D1729" s="95"/>
      <c r="E1729" s="95"/>
      <c r="F1729" s="95"/>
      <c r="G1729" s="258"/>
    </row>
    <row r="1730" spans="1:7" ht="15.85">
      <c r="A1730" s="126"/>
      <c r="B1730" s="257"/>
      <c r="C1730" s="95"/>
      <c r="D1730" s="95"/>
      <c r="E1730" s="95"/>
      <c r="F1730" s="95"/>
      <c r="G1730" s="258"/>
    </row>
    <row r="1731" spans="1:7" ht="15.85">
      <c r="A1731" s="126"/>
      <c r="B1731" s="257"/>
      <c r="C1731" s="95"/>
      <c r="D1731" s="95"/>
      <c r="E1731" s="95"/>
      <c r="F1731" s="95"/>
      <c r="G1731" s="258"/>
    </row>
    <row r="1732" spans="1:7" ht="15.85">
      <c r="A1732" s="126"/>
      <c r="B1732" s="257"/>
      <c r="C1732" s="95"/>
      <c r="D1732" s="95"/>
      <c r="E1732" s="95"/>
      <c r="F1732" s="95"/>
      <c r="G1732" s="258"/>
    </row>
    <row r="1733" spans="1:7" ht="15.85">
      <c r="A1733" s="126"/>
      <c r="B1733" s="257"/>
      <c r="C1733" s="95"/>
      <c r="D1733" s="95"/>
      <c r="E1733" s="95"/>
      <c r="F1733" s="95"/>
      <c r="G1733" s="258"/>
    </row>
    <row r="1734" spans="1:7" ht="15.85">
      <c r="A1734" s="126"/>
      <c r="B1734" s="257"/>
      <c r="C1734" s="95"/>
      <c r="D1734" s="95"/>
      <c r="E1734" s="95"/>
      <c r="F1734" s="95"/>
      <c r="G1734" s="258"/>
    </row>
    <row r="1735" spans="1:7" ht="15.85">
      <c r="A1735" s="126"/>
      <c r="B1735" s="257"/>
      <c r="C1735" s="95"/>
      <c r="D1735" s="95"/>
      <c r="E1735" s="95"/>
      <c r="F1735" s="95"/>
      <c r="G1735" s="258"/>
    </row>
    <row r="1736" spans="1:7" ht="15.85">
      <c r="A1736" s="126"/>
      <c r="B1736" s="257"/>
      <c r="C1736" s="95"/>
      <c r="D1736" s="95"/>
      <c r="E1736" s="95"/>
      <c r="F1736" s="95"/>
      <c r="G1736" s="258"/>
    </row>
    <row r="1737" spans="1:7" ht="15.85">
      <c r="A1737" s="126"/>
      <c r="B1737" s="257"/>
      <c r="C1737" s="95"/>
      <c r="D1737" s="95"/>
      <c r="E1737" s="95"/>
      <c r="F1737" s="95"/>
      <c r="G1737" s="258"/>
    </row>
    <row r="1738" spans="1:7" ht="15.85">
      <c r="A1738" s="126"/>
      <c r="B1738" s="257"/>
      <c r="C1738" s="95"/>
      <c r="D1738" s="95"/>
      <c r="E1738" s="95"/>
      <c r="F1738" s="95"/>
      <c r="G1738" s="258"/>
    </row>
    <row r="1739" spans="1:7" ht="15.85">
      <c r="A1739" s="126"/>
      <c r="B1739" s="257"/>
      <c r="C1739" s="95"/>
      <c r="D1739" s="95"/>
      <c r="E1739" s="95"/>
      <c r="F1739" s="95"/>
      <c r="G1739" s="258"/>
    </row>
    <row r="1740" spans="1:7" ht="15.85">
      <c r="A1740" s="126"/>
      <c r="B1740" s="257"/>
      <c r="C1740" s="95"/>
      <c r="D1740" s="95"/>
      <c r="E1740" s="95"/>
      <c r="F1740" s="95"/>
      <c r="G1740" s="258"/>
    </row>
    <row r="1741" spans="1:7" ht="15.85">
      <c r="A1741" s="126"/>
      <c r="B1741" s="257"/>
      <c r="C1741" s="95"/>
      <c r="D1741" s="95"/>
      <c r="E1741" s="95"/>
      <c r="F1741" s="95"/>
      <c r="G1741" s="258"/>
    </row>
    <row r="1742" spans="1:7" ht="15.85">
      <c r="A1742" s="126"/>
      <c r="B1742" s="257"/>
      <c r="C1742" s="95"/>
      <c r="D1742" s="95"/>
      <c r="E1742" s="95"/>
      <c r="F1742" s="95"/>
      <c r="G1742" s="258"/>
    </row>
    <row r="1743" spans="1:7" ht="15.85">
      <c r="A1743" s="126"/>
      <c r="B1743" s="257"/>
      <c r="C1743" s="95"/>
      <c r="D1743" s="95"/>
      <c r="E1743" s="95"/>
      <c r="F1743" s="95"/>
      <c r="G1743" s="258"/>
    </row>
    <row r="1744" spans="1:7" ht="15.85">
      <c r="A1744" s="126"/>
      <c r="B1744" s="257"/>
      <c r="C1744" s="95"/>
      <c r="D1744" s="95"/>
      <c r="E1744" s="95"/>
      <c r="F1744" s="95"/>
      <c r="G1744" s="258"/>
    </row>
    <row r="1745" spans="1:7" ht="15.85">
      <c r="A1745" s="126"/>
      <c r="B1745" s="257"/>
      <c r="C1745" s="95"/>
      <c r="D1745" s="95"/>
      <c r="E1745" s="95"/>
      <c r="F1745" s="95"/>
      <c r="G1745" s="258"/>
    </row>
    <row r="1746" spans="1:7" ht="15.85">
      <c r="A1746" s="126"/>
      <c r="B1746" s="257"/>
      <c r="C1746" s="95"/>
      <c r="D1746" s="95"/>
      <c r="E1746" s="95"/>
      <c r="F1746" s="95"/>
      <c r="G1746" s="258"/>
    </row>
    <row r="1747" spans="1:7" ht="15.85">
      <c r="A1747" s="126"/>
      <c r="B1747" s="257"/>
      <c r="C1747" s="95"/>
      <c r="D1747" s="95"/>
      <c r="E1747" s="95"/>
      <c r="F1747" s="95"/>
      <c r="G1747" s="258"/>
    </row>
    <row r="1748" spans="1:7" ht="15.85">
      <c r="A1748" s="126"/>
      <c r="B1748" s="257"/>
      <c r="C1748" s="95"/>
      <c r="D1748" s="95"/>
      <c r="E1748" s="95"/>
      <c r="F1748" s="95"/>
      <c r="G1748" s="258"/>
    </row>
    <row r="1749" spans="1:7" ht="15.85">
      <c r="A1749" s="126"/>
      <c r="B1749" s="257"/>
      <c r="C1749" s="95"/>
      <c r="D1749" s="95"/>
      <c r="E1749" s="95"/>
      <c r="F1749" s="95"/>
      <c r="G1749" s="258"/>
    </row>
    <row r="1750" spans="1:7" ht="15.85">
      <c r="A1750" s="126"/>
      <c r="B1750" s="257"/>
      <c r="C1750" s="95"/>
      <c r="D1750" s="95"/>
      <c r="E1750" s="95"/>
      <c r="F1750" s="95"/>
      <c r="G1750" s="258"/>
    </row>
    <row r="1751" spans="1:7" ht="15.85">
      <c r="A1751" s="126"/>
      <c r="B1751" s="257"/>
      <c r="C1751" s="95"/>
      <c r="D1751" s="95"/>
      <c r="E1751" s="95"/>
      <c r="F1751" s="95"/>
      <c r="G1751" s="258"/>
    </row>
    <row r="1752" spans="1:7" ht="15.85">
      <c r="A1752" s="126"/>
      <c r="B1752" s="257"/>
      <c r="C1752" s="95"/>
      <c r="D1752" s="95"/>
      <c r="E1752" s="95"/>
      <c r="F1752" s="95"/>
      <c r="G1752" s="258"/>
    </row>
    <row r="1753" spans="1:7" ht="15.85">
      <c r="A1753" s="126"/>
      <c r="B1753" s="257"/>
      <c r="C1753" s="95"/>
      <c r="D1753" s="95"/>
      <c r="E1753" s="95"/>
      <c r="F1753" s="95"/>
      <c r="G1753" s="258"/>
    </row>
    <row r="1754" spans="1:7" ht="15.85">
      <c r="A1754" s="126"/>
      <c r="B1754" s="257"/>
      <c r="C1754" s="95"/>
      <c r="D1754" s="95"/>
      <c r="E1754" s="95"/>
      <c r="F1754" s="95"/>
      <c r="G1754" s="258"/>
    </row>
    <row r="1755" spans="1:7" ht="15.85">
      <c r="A1755" s="126"/>
      <c r="B1755" s="257"/>
      <c r="C1755" s="95"/>
      <c r="D1755" s="95"/>
      <c r="E1755" s="95"/>
      <c r="F1755" s="95"/>
      <c r="G1755" s="258"/>
    </row>
    <row r="1756" spans="1:7" ht="15.85">
      <c r="A1756" s="126"/>
      <c r="B1756" s="257"/>
      <c r="C1756" s="95"/>
      <c r="D1756" s="95"/>
      <c r="E1756" s="95"/>
      <c r="F1756" s="95"/>
      <c r="G1756" s="258"/>
    </row>
    <row r="1757" spans="1:7" ht="15.85">
      <c r="A1757" s="126"/>
      <c r="B1757" s="257"/>
      <c r="C1757" s="95"/>
      <c r="D1757" s="95"/>
      <c r="E1757" s="95"/>
      <c r="F1757" s="95"/>
      <c r="G1757" s="258"/>
    </row>
    <row r="1758" spans="1:7" ht="15.85">
      <c r="A1758" s="126"/>
      <c r="B1758" s="257"/>
      <c r="C1758" s="95"/>
      <c r="D1758" s="95"/>
      <c r="E1758" s="95"/>
      <c r="F1758" s="95"/>
      <c r="G1758" s="258"/>
    </row>
    <row r="1759" spans="1:7" ht="15.85">
      <c r="A1759" s="126"/>
      <c r="B1759" s="257"/>
      <c r="C1759" s="95"/>
      <c r="D1759" s="95"/>
      <c r="E1759" s="95"/>
      <c r="F1759" s="95"/>
      <c r="G1759" s="258"/>
    </row>
    <row r="1760" spans="1:7" ht="15.85">
      <c r="A1760" s="126"/>
      <c r="B1760" s="257"/>
      <c r="C1760" s="95"/>
      <c r="D1760" s="95"/>
      <c r="E1760" s="95"/>
      <c r="F1760" s="95"/>
      <c r="G1760" s="258"/>
    </row>
    <row r="1761" spans="1:7" ht="15.85">
      <c r="A1761" s="126"/>
      <c r="B1761" s="257"/>
      <c r="C1761" s="95"/>
      <c r="D1761" s="95"/>
      <c r="E1761" s="95"/>
      <c r="F1761" s="95"/>
      <c r="G1761" s="258"/>
    </row>
    <row r="1762" spans="1:7" ht="15.85">
      <c r="A1762" s="126"/>
      <c r="B1762" s="257"/>
      <c r="C1762" s="95"/>
      <c r="D1762" s="95"/>
      <c r="E1762" s="95"/>
      <c r="F1762" s="95"/>
      <c r="G1762" s="258"/>
    </row>
    <row r="1763" spans="1:7" ht="15.85">
      <c r="A1763" s="126"/>
      <c r="B1763" s="257"/>
      <c r="C1763" s="95"/>
      <c r="D1763" s="95"/>
      <c r="E1763" s="95"/>
      <c r="F1763" s="95"/>
      <c r="G1763" s="258"/>
    </row>
    <row r="1764" spans="1:7" ht="15.85">
      <c r="A1764" s="126"/>
      <c r="B1764" s="257"/>
      <c r="C1764" s="95"/>
      <c r="D1764" s="95"/>
      <c r="E1764" s="95"/>
      <c r="F1764" s="95"/>
      <c r="G1764" s="258"/>
    </row>
    <row r="1765" spans="1:7" ht="15.85">
      <c r="A1765" s="126"/>
      <c r="B1765" s="257"/>
      <c r="C1765" s="95"/>
      <c r="D1765" s="95"/>
      <c r="E1765" s="95"/>
      <c r="F1765" s="95"/>
      <c r="G1765" s="258"/>
    </row>
    <row r="1766" spans="1:7" ht="15.85">
      <c r="A1766" s="126"/>
      <c r="B1766" s="257"/>
      <c r="C1766" s="95"/>
      <c r="D1766" s="95"/>
      <c r="E1766" s="95"/>
      <c r="F1766" s="95"/>
      <c r="G1766" s="258"/>
    </row>
    <row r="1767" spans="1:7" ht="15.85">
      <c r="A1767" s="126"/>
      <c r="B1767" s="257"/>
      <c r="C1767" s="95"/>
      <c r="D1767" s="95"/>
      <c r="E1767" s="95"/>
      <c r="F1767" s="95"/>
      <c r="G1767" s="258"/>
    </row>
    <row r="1768" spans="1:7" ht="15.85">
      <c r="A1768" s="126"/>
      <c r="B1768" s="257"/>
      <c r="C1768" s="95"/>
      <c r="D1768" s="95"/>
      <c r="E1768" s="95"/>
      <c r="F1768" s="95"/>
      <c r="G1768" s="258"/>
    </row>
    <row r="1769" spans="1:7" ht="15.85">
      <c r="A1769" s="126"/>
      <c r="B1769" s="257"/>
      <c r="C1769" s="95"/>
      <c r="D1769" s="95"/>
      <c r="E1769" s="95"/>
      <c r="F1769" s="95"/>
      <c r="G1769" s="258"/>
    </row>
    <row r="1770" spans="1:7" ht="15.85">
      <c r="A1770" s="126"/>
      <c r="B1770" s="257"/>
      <c r="C1770" s="95"/>
      <c r="D1770" s="95"/>
      <c r="E1770" s="95"/>
      <c r="F1770" s="95"/>
      <c r="G1770" s="258"/>
    </row>
    <row r="1771" spans="1:7" ht="15.85">
      <c r="A1771" s="126"/>
      <c r="B1771" s="257"/>
      <c r="C1771" s="95"/>
      <c r="D1771" s="95"/>
      <c r="E1771" s="95"/>
      <c r="F1771" s="95"/>
      <c r="G1771" s="258"/>
    </row>
    <row r="1772" spans="1:7" ht="15.85">
      <c r="A1772" s="126"/>
      <c r="B1772" s="257"/>
      <c r="C1772" s="95"/>
      <c r="D1772" s="95"/>
      <c r="E1772" s="95"/>
      <c r="F1772" s="95"/>
      <c r="G1772" s="258"/>
    </row>
    <row r="1773" spans="1:7" ht="15.85">
      <c r="A1773" s="126"/>
      <c r="B1773" s="257"/>
      <c r="C1773" s="95"/>
      <c r="D1773" s="95"/>
      <c r="E1773" s="95"/>
      <c r="F1773" s="95"/>
      <c r="G1773" s="258"/>
    </row>
    <row r="1774" spans="1:7" ht="15.85">
      <c r="A1774" s="126"/>
      <c r="B1774" s="257"/>
      <c r="C1774" s="95"/>
      <c r="D1774" s="95"/>
      <c r="E1774" s="95"/>
      <c r="F1774" s="95"/>
      <c r="G1774" s="258"/>
    </row>
    <row r="1775" spans="1:7" ht="15.85">
      <c r="A1775" s="126"/>
      <c r="B1775" s="257"/>
      <c r="C1775" s="95"/>
      <c r="D1775" s="95"/>
      <c r="E1775" s="95"/>
      <c r="F1775" s="95"/>
      <c r="G1775" s="258"/>
    </row>
    <row r="1776" spans="1:7" ht="15.85">
      <c r="A1776" s="126"/>
      <c r="B1776" s="257"/>
      <c r="C1776" s="95"/>
      <c r="D1776" s="95"/>
      <c r="E1776" s="95"/>
      <c r="F1776" s="95"/>
      <c r="G1776" s="258"/>
    </row>
    <row r="1777" spans="1:7" ht="15.85">
      <c r="A1777" s="126"/>
      <c r="B1777" s="257"/>
      <c r="C1777" s="95"/>
      <c r="D1777" s="95"/>
      <c r="E1777" s="95"/>
      <c r="F1777" s="95"/>
      <c r="G1777" s="258"/>
    </row>
    <row r="1778" spans="1:7" ht="15.85">
      <c r="A1778" s="126"/>
      <c r="B1778" s="257"/>
      <c r="C1778" s="95"/>
      <c r="D1778" s="95"/>
      <c r="E1778" s="95"/>
      <c r="F1778" s="95"/>
      <c r="G1778" s="258"/>
    </row>
    <row r="1779" spans="1:7" ht="15.85">
      <c r="A1779" s="126"/>
      <c r="B1779" s="257"/>
      <c r="C1779" s="95"/>
      <c r="D1779" s="95"/>
      <c r="E1779" s="95"/>
      <c r="F1779" s="95"/>
      <c r="G1779" s="258"/>
    </row>
    <row r="1780" spans="1:7" ht="15.85">
      <c r="A1780" s="126"/>
      <c r="B1780" s="257"/>
      <c r="C1780" s="95"/>
      <c r="D1780" s="95"/>
      <c r="E1780" s="95"/>
      <c r="F1780" s="95"/>
      <c r="G1780" s="258"/>
    </row>
    <row r="1781" spans="1:7" ht="15.85">
      <c r="A1781" s="126"/>
      <c r="B1781" s="257"/>
      <c r="C1781" s="95"/>
      <c r="D1781" s="95"/>
      <c r="E1781" s="95"/>
      <c r="F1781" s="95"/>
      <c r="G1781" s="258"/>
    </row>
    <row r="1782" spans="1:7" ht="15.85">
      <c r="A1782" s="126"/>
      <c r="B1782" s="257"/>
      <c r="C1782" s="95"/>
      <c r="D1782" s="95"/>
      <c r="E1782" s="95"/>
      <c r="F1782" s="95"/>
      <c r="G1782" s="258"/>
    </row>
    <row r="1783" spans="1:7" ht="15.85">
      <c r="A1783" s="126"/>
      <c r="B1783" s="257"/>
      <c r="C1783" s="95"/>
      <c r="D1783" s="95"/>
      <c r="E1783" s="95"/>
      <c r="F1783" s="95"/>
      <c r="G1783" s="258"/>
    </row>
    <row r="1784" spans="1:7" ht="15.85">
      <c r="A1784" s="126"/>
      <c r="B1784" s="257"/>
      <c r="C1784" s="95"/>
      <c r="D1784" s="95"/>
      <c r="E1784" s="95"/>
      <c r="F1784" s="95"/>
      <c r="G1784" s="258"/>
    </row>
    <row r="1785" spans="1:7" ht="15.85">
      <c r="A1785" s="126"/>
      <c r="B1785" s="257"/>
      <c r="C1785" s="95"/>
      <c r="D1785" s="95"/>
      <c r="E1785" s="95"/>
      <c r="F1785" s="95"/>
      <c r="G1785" s="258"/>
    </row>
    <row r="1786" spans="1:7" ht="15.85">
      <c r="A1786" s="126"/>
      <c r="B1786" s="257"/>
      <c r="C1786" s="95"/>
      <c r="D1786" s="95"/>
      <c r="E1786" s="95"/>
      <c r="F1786" s="95"/>
      <c r="G1786" s="258"/>
    </row>
    <row r="1787" spans="1:7" ht="15.85">
      <c r="A1787" s="126"/>
      <c r="B1787" s="257"/>
      <c r="C1787" s="95"/>
      <c r="D1787" s="95"/>
      <c r="E1787" s="95"/>
      <c r="F1787" s="95"/>
      <c r="G1787" s="258"/>
    </row>
    <row r="1788" spans="1:7" ht="15.85">
      <c r="A1788" s="126"/>
      <c r="B1788" s="257"/>
      <c r="C1788" s="95"/>
      <c r="D1788" s="95"/>
      <c r="E1788" s="95"/>
      <c r="F1788" s="95"/>
      <c r="G1788" s="258"/>
    </row>
    <row r="1789" spans="1:7" ht="15.85">
      <c r="A1789" s="126"/>
      <c r="B1789" s="257"/>
      <c r="C1789" s="95"/>
      <c r="D1789" s="95"/>
      <c r="E1789" s="95"/>
      <c r="F1789" s="95"/>
      <c r="G1789" s="258"/>
    </row>
    <row r="1790" spans="1:7" ht="15.85">
      <c r="A1790" s="126"/>
      <c r="B1790" s="257"/>
      <c r="C1790" s="95"/>
      <c r="D1790" s="95"/>
      <c r="E1790" s="95"/>
      <c r="F1790" s="95"/>
      <c r="G1790" s="258"/>
    </row>
    <row r="1791" spans="1:7" ht="15.85">
      <c r="A1791" s="126"/>
      <c r="B1791" s="257"/>
      <c r="C1791" s="95"/>
      <c r="D1791" s="95"/>
      <c r="E1791" s="95"/>
      <c r="F1791" s="95"/>
      <c r="G1791" s="258"/>
    </row>
    <row r="1792" spans="1:7" ht="15.85">
      <c r="A1792" s="126"/>
      <c r="B1792" s="257"/>
      <c r="C1792" s="95"/>
      <c r="D1792" s="95"/>
      <c r="E1792" s="95"/>
      <c r="F1792" s="95"/>
      <c r="G1792" s="258"/>
    </row>
    <row r="1793" spans="1:7" ht="15.85">
      <c r="A1793" s="126"/>
      <c r="B1793" s="257"/>
      <c r="C1793" s="95"/>
      <c r="D1793" s="95"/>
      <c r="E1793" s="95"/>
      <c r="F1793" s="95"/>
      <c r="G1793" s="258"/>
    </row>
    <row r="1794" spans="1:7" ht="15.85">
      <c r="A1794" s="126"/>
      <c r="B1794" s="257"/>
      <c r="C1794" s="95"/>
      <c r="D1794" s="95"/>
      <c r="E1794" s="95"/>
      <c r="F1794" s="95"/>
      <c r="G1794" s="258"/>
    </row>
    <row r="1795" spans="1:7" ht="15.85">
      <c r="A1795" s="126"/>
      <c r="B1795" s="257"/>
      <c r="C1795" s="95"/>
      <c r="D1795" s="95"/>
      <c r="E1795" s="95"/>
      <c r="F1795" s="95"/>
      <c r="G1795" s="258"/>
    </row>
    <row r="1796" spans="1:7" ht="15.85">
      <c r="A1796" s="126"/>
      <c r="B1796" s="257"/>
      <c r="C1796" s="95"/>
      <c r="D1796" s="95"/>
      <c r="E1796" s="95"/>
      <c r="F1796" s="95"/>
      <c r="G1796" s="258"/>
    </row>
    <row r="1797" spans="1:7" ht="15.85">
      <c r="A1797" s="126"/>
      <c r="B1797" s="257"/>
      <c r="C1797" s="95"/>
      <c r="D1797" s="95"/>
      <c r="E1797" s="95"/>
      <c r="F1797" s="95"/>
      <c r="G1797" s="258"/>
    </row>
    <row r="1798" spans="1:7" ht="15.85">
      <c r="A1798" s="126"/>
      <c r="B1798" s="257"/>
      <c r="C1798" s="95"/>
      <c r="D1798" s="95"/>
      <c r="E1798" s="95"/>
      <c r="F1798" s="95"/>
      <c r="G1798" s="258"/>
    </row>
    <row r="1799" spans="1:7" ht="15.85">
      <c r="A1799" s="126"/>
      <c r="B1799" s="257"/>
      <c r="C1799" s="95"/>
      <c r="D1799" s="95"/>
      <c r="E1799" s="95"/>
      <c r="F1799" s="95"/>
      <c r="G1799" s="258"/>
    </row>
    <row r="1800" spans="1:7" ht="15.85">
      <c r="A1800" s="126"/>
      <c r="B1800" s="257"/>
      <c r="C1800" s="95"/>
      <c r="D1800" s="95"/>
      <c r="E1800" s="95"/>
      <c r="F1800" s="95"/>
      <c r="G1800" s="258"/>
    </row>
    <row r="1801" spans="1:7" ht="15.85">
      <c r="A1801" s="126"/>
      <c r="B1801" s="257"/>
      <c r="C1801" s="95"/>
      <c r="D1801" s="95"/>
      <c r="E1801" s="95"/>
      <c r="F1801" s="95"/>
      <c r="G1801" s="258"/>
    </row>
    <row r="1802" spans="1:7" ht="15.85">
      <c r="A1802" s="126"/>
      <c r="B1802" s="257"/>
      <c r="C1802" s="95"/>
      <c r="D1802" s="95"/>
      <c r="E1802" s="95"/>
      <c r="F1802" s="95"/>
      <c r="G1802" s="258"/>
    </row>
    <row r="1803" spans="1:7" ht="15.85">
      <c r="A1803" s="126"/>
      <c r="B1803" s="257"/>
      <c r="C1803" s="95"/>
      <c r="D1803" s="95"/>
      <c r="E1803" s="95"/>
      <c r="F1803" s="95"/>
      <c r="G1803" s="258"/>
    </row>
    <row r="1804" spans="1:7" ht="15.85">
      <c r="A1804" s="126"/>
      <c r="B1804" s="257"/>
      <c r="C1804" s="95"/>
      <c r="D1804" s="95"/>
      <c r="E1804" s="95"/>
      <c r="F1804" s="95"/>
      <c r="G1804" s="258"/>
    </row>
    <row r="1805" spans="1:7" ht="15.85">
      <c r="A1805" s="126"/>
      <c r="B1805" s="257"/>
      <c r="C1805" s="95"/>
      <c r="D1805" s="95"/>
      <c r="E1805" s="95"/>
      <c r="F1805" s="95"/>
      <c r="G1805" s="258"/>
    </row>
    <row r="1806" spans="1:7" ht="15.85">
      <c r="A1806" s="126"/>
      <c r="B1806" s="257"/>
      <c r="C1806" s="95"/>
      <c r="D1806" s="95"/>
      <c r="E1806" s="95"/>
      <c r="F1806" s="95"/>
      <c r="G1806" s="258"/>
    </row>
    <row r="1807" spans="1:7" ht="15.85">
      <c r="A1807" s="126"/>
      <c r="B1807" s="257"/>
      <c r="C1807" s="95"/>
      <c r="D1807" s="95"/>
      <c r="E1807" s="95"/>
      <c r="F1807" s="95"/>
      <c r="G1807" s="258"/>
    </row>
    <row r="1808" spans="1:7" ht="15.85">
      <c r="A1808" s="126"/>
      <c r="B1808" s="257"/>
      <c r="C1808" s="95"/>
      <c r="D1808" s="95"/>
      <c r="E1808" s="95"/>
      <c r="F1808" s="95"/>
      <c r="G1808" s="258"/>
    </row>
    <row r="1809" spans="1:7" ht="15.85">
      <c r="A1809" s="126"/>
      <c r="B1809" s="257"/>
      <c r="C1809" s="95"/>
      <c r="D1809" s="95"/>
      <c r="E1809" s="95"/>
      <c r="F1809" s="95"/>
      <c r="G1809" s="258"/>
    </row>
    <row r="1810" spans="1:7" ht="15.85">
      <c r="A1810" s="126"/>
      <c r="B1810" s="257"/>
      <c r="C1810" s="95"/>
      <c r="D1810" s="95"/>
      <c r="E1810" s="95"/>
      <c r="F1810" s="95"/>
      <c r="G1810" s="258"/>
    </row>
    <row r="1811" spans="1:7" ht="15.85">
      <c r="A1811" s="126"/>
      <c r="B1811" s="257"/>
      <c r="C1811" s="95"/>
      <c r="D1811" s="95"/>
      <c r="E1811" s="95"/>
      <c r="F1811" s="95"/>
      <c r="G1811" s="258"/>
    </row>
    <row r="1812" spans="1:7" ht="15.85">
      <c r="A1812" s="126"/>
      <c r="B1812" s="257"/>
      <c r="C1812" s="95"/>
      <c r="D1812" s="95"/>
      <c r="E1812" s="95"/>
      <c r="F1812" s="95"/>
      <c r="G1812" s="258"/>
    </row>
    <row r="1813" spans="1:7" ht="15.85">
      <c r="A1813" s="126"/>
      <c r="B1813" s="257"/>
      <c r="C1813" s="95"/>
      <c r="D1813" s="95"/>
      <c r="E1813" s="95"/>
      <c r="F1813" s="95"/>
      <c r="G1813" s="258"/>
    </row>
    <row r="1814" spans="1:7" ht="15.85">
      <c r="A1814" s="126"/>
      <c r="B1814" s="257"/>
      <c r="C1814" s="95"/>
      <c r="D1814" s="95"/>
      <c r="E1814" s="95"/>
      <c r="F1814" s="95"/>
      <c r="G1814" s="258"/>
    </row>
    <row r="1815" spans="1:7" ht="15.85">
      <c r="A1815" s="126"/>
      <c r="B1815" s="257"/>
      <c r="C1815" s="95"/>
      <c r="D1815" s="95"/>
      <c r="E1815" s="95"/>
      <c r="F1815" s="95"/>
      <c r="G1815" s="258"/>
    </row>
    <row r="1816" spans="1:7" ht="15.85">
      <c r="A1816" s="126"/>
      <c r="B1816" s="257"/>
      <c r="C1816" s="95"/>
      <c r="D1816" s="95"/>
      <c r="E1816" s="95"/>
      <c r="F1816" s="95"/>
      <c r="G1816" s="258"/>
    </row>
    <row r="1817" spans="1:7" ht="15.85">
      <c r="A1817" s="126"/>
      <c r="B1817" s="257"/>
      <c r="C1817" s="95"/>
      <c r="D1817" s="95"/>
      <c r="E1817" s="95"/>
      <c r="F1817" s="95"/>
      <c r="G1817" s="258"/>
    </row>
    <row r="1818" spans="1:7" ht="15.85">
      <c r="A1818" s="126"/>
      <c r="B1818" s="257"/>
      <c r="C1818" s="95"/>
      <c r="D1818" s="95"/>
      <c r="E1818" s="95"/>
      <c r="F1818" s="95"/>
      <c r="G1818" s="258"/>
    </row>
    <row r="1819" spans="1:7" ht="15.85">
      <c r="A1819" s="126"/>
      <c r="B1819" s="257"/>
      <c r="C1819" s="95"/>
      <c r="D1819" s="95"/>
      <c r="E1819" s="95"/>
      <c r="F1819" s="95"/>
      <c r="G1819" s="258"/>
    </row>
    <row r="1820" spans="1:7" ht="15.85">
      <c r="A1820" s="126"/>
      <c r="B1820" s="257"/>
      <c r="C1820" s="95"/>
      <c r="D1820" s="95"/>
      <c r="E1820" s="95"/>
      <c r="F1820" s="95"/>
      <c r="G1820" s="258"/>
    </row>
    <row r="1821" spans="1:7" ht="15.85">
      <c r="A1821" s="126"/>
      <c r="B1821" s="257"/>
      <c r="C1821" s="95"/>
      <c r="D1821" s="95"/>
      <c r="E1821" s="95"/>
      <c r="F1821" s="95"/>
      <c r="G1821" s="258"/>
    </row>
    <row r="1822" spans="1:7" ht="15.85">
      <c r="A1822" s="126"/>
      <c r="B1822" s="257"/>
      <c r="C1822" s="95"/>
      <c r="D1822" s="95"/>
      <c r="E1822" s="95"/>
      <c r="F1822" s="95"/>
      <c r="G1822" s="258"/>
    </row>
    <row r="1823" spans="1:7" ht="15.85">
      <c r="A1823" s="126"/>
      <c r="B1823" s="257"/>
      <c r="C1823" s="95"/>
      <c r="D1823" s="95"/>
      <c r="E1823" s="95"/>
      <c r="F1823" s="95"/>
      <c r="G1823" s="258"/>
    </row>
    <row r="1824" spans="1:7" ht="15.85">
      <c r="A1824" s="126"/>
      <c r="B1824" s="257"/>
      <c r="C1824" s="95"/>
      <c r="D1824" s="95"/>
      <c r="E1824" s="95"/>
      <c r="F1824" s="95"/>
      <c r="G1824" s="258"/>
    </row>
    <row r="1825" spans="1:7" ht="15.85">
      <c r="A1825" s="126"/>
      <c r="B1825" s="257"/>
      <c r="C1825" s="95"/>
      <c r="D1825" s="95"/>
      <c r="E1825" s="95"/>
      <c r="F1825" s="95"/>
      <c r="G1825" s="258"/>
    </row>
    <row r="1826" spans="1:7" ht="15.85">
      <c r="A1826" s="126"/>
      <c r="B1826" s="257"/>
      <c r="C1826" s="95"/>
      <c r="D1826" s="95"/>
      <c r="E1826" s="95"/>
      <c r="F1826" s="95"/>
      <c r="G1826" s="258"/>
    </row>
    <row r="1827" spans="1:7" ht="15.85">
      <c r="A1827" s="126"/>
      <c r="B1827" s="257"/>
      <c r="C1827" s="95"/>
      <c r="D1827" s="95"/>
      <c r="E1827" s="95"/>
      <c r="F1827" s="95"/>
      <c r="G1827" s="258"/>
    </row>
    <row r="1828" spans="1:7" ht="15.85">
      <c r="A1828" s="126"/>
      <c r="B1828" s="257"/>
      <c r="C1828" s="95"/>
      <c r="D1828" s="95"/>
      <c r="E1828" s="95"/>
      <c r="F1828" s="95"/>
      <c r="G1828" s="258"/>
    </row>
    <row r="1829" spans="1:7" ht="15.85">
      <c r="A1829" s="126"/>
      <c r="B1829" s="257"/>
      <c r="C1829" s="95"/>
      <c r="D1829" s="95"/>
      <c r="E1829" s="95"/>
      <c r="F1829" s="95"/>
      <c r="G1829" s="258"/>
    </row>
    <row r="1830" spans="1:7" ht="15.85">
      <c r="A1830" s="126"/>
      <c r="B1830" s="257"/>
      <c r="C1830" s="95"/>
      <c r="D1830" s="95"/>
      <c r="E1830" s="95"/>
      <c r="F1830" s="95"/>
      <c r="G1830" s="258"/>
    </row>
    <row r="1831" spans="1:7" ht="15.85">
      <c r="A1831" s="126"/>
      <c r="B1831" s="257"/>
      <c r="C1831" s="95"/>
      <c r="D1831" s="95"/>
      <c r="E1831" s="95"/>
      <c r="F1831" s="95"/>
      <c r="G1831" s="258"/>
    </row>
    <row r="1832" spans="1:7" ht="15.85">
      <c r="A1832" s="126"/>
      <c r="B1832" s="257"/>
      <c r="C1832" s="95"/>
      <c r="D1832" s="95"/>
      <c r="E1832" s="95"/>
      <c r="F1832" s="95"/>
      <c r="G1832" s="258"/>
    </row>
    <row r="1833" spans="1:7" ht="15.85">
      <c r="A1833" s="126"/>
      <c r="B1833" s="257"/>
      <c r="C1833" s="95"/>
      <c r="D1833" s="95"/>
      <c r="E1833" s="95"/>
      <c r="F1833" s="95"/>
      <c r="G1833" s="258"/>
    </row>
    <row r="1834" spans="1:7" ht="15.85">
      <c r="A1834" s="126"/>
      <c r="B1834" s="257"/>
      <c r="C1834" s="95"/>
      <c r="D1834" s="95"/>
      <c r="E1834" s="95"/>
      <c r="F1834" s="95"/>
      <c r="G1834" s="258"/>
    </row>
    <row r="1835" spans="1:7" ht="15.85">
      <c r="A1835" s="126"/>
      <c r="B1835" s="257"/>
      <c r="C1835" s="95"/>
      <c r="D1835" s="95"/>
      <c r="E1835" s="95"/>
      <c r="F1835" s="95"/>
      <c r="G1835" s="258"/>
    </row>
    <row r="1836" spans="1:7" ht="15.85">
      <c r="A1836" s="126"/>
      <c r="B1836" s="257"/>
      <c r="C1836" s="95"/>
      <c r="D1836" s="95"/>
      <c r="E1836" s="95"/>
      <c r="F1836" s="95"/>
      <c r="G1836" s="258"/>
    </row>
    <row r="1837" spans="1:7" ht="15.85">
      <c r="A1837" s="126"/>
      <c r="B1837" s="257"/>
      <c r="C1837" s="95"/>
      <c r="D1837" s="95"/>
      <c r="E1837" s="95"/>
      <c r="F1837" s="95"/>
      <c r="G1837" s="258"/>
    </row>
    <row r="1838" spans="1:7" ht="15.85">
      <c r="A1838" s="126"/>
      <c r="B1838" s="257"/>
      <c r="C1838" s="95"/>
      <c r="D1838" s="95"/>
      <c r="E1838" s="95"/>
      <c r="F1838" s="95"/>
      <c r="G1838" s="258"/>
    </row>
    <row r="1839" spans="1:7" ht="15.85">
      <c r="A1839" s="126"/>
      <c r="B1839" s="257"/>
      <c r="C1839" s="95"/>
      <c r="D1839" s="95"/>
      <c r="E1839" s="95"/>
      <c r="F1839" s="95"/>
      <c r="G1839" s="258"/>
    </row>
    <row r="1840" spans="1:7" ht="15.85">
      <c r="A1840" s="126"/>
      <c r="B1840" s="257"/>
      <c r="C1840" s="95"/>
      <c r="D1840" s="95"/>
      <c r="E1840" s="95"/>
      <c r="F1840" s="95"/>
      <c r="G1840" s="258"/>
    </row>
    <row r="1841" spans="1:7" ht="15.85">
      <c r="A1841" s="126"/>
      <c r="B1841" s="257"/>
      <c r="C1841" s="95"/>
      <c r="D1841" s="95"/>
      <c r="E1841" s="95"/>
      <c r="F1841" s="95"/>
      <c r="G1841" s="258"/>
    </row>
    <row r="1842" spans="1:7" ht="15.85">
      <c r="A1842" s="126"/>
      <c r="B1842" s="257"/>
      <c r="C1842" s="95"/>
      <c r="D1842" s="95"/>
      <c r="E1842" s="95"/>
      <c r="F1842" s="95"/>
      <c r="G1842" s="258"/>
    </row>
    <row r="1843" spans="1:7" ht="15.85">
      <c r="A1843" s="126"/>
      <c r="B1843" s="257"/>
      <c r="C1843" s="95"/>
      <c r="D1843" s="95"/>
      <c r="E1843" s="95"/>
      <c r="F1843" s="95"/>
      <c r="G1843" s="258"/>
    </row>
    <row r="1844" spans="1:7" ht="15.85">
      <c r="A1844" s="126"/>
      <c r="B1844" s="257"/>
      <c r="C1844" s="95"/>
      <c r="D1844" s="95"/>
      <c r="E1844" s="95"/>
      <c r="F1844" s="95"/>
      <c r="G1844" s="258"/>
    </row>
    <row r="1845" spans="1:7" ht="15.85">
      <c r="A1845" s="126"/>
      <c r="B1845" s="257"/>
      <c r="C1845" s="95"/>
      <c r="D1845" s="95"/>
      <c r="E1845" s="95"/>
      <c r="F1845" s="95"/>
      <c r="G1845" s="258"/>
    </row>
    <row r="1846" spans="1:7" ht="15.85">
      <c r="A1846" s="126"/>
      <c r="B1846" s="257"/>
      <c r="C1846" s="95"/>
      <c r="D1846" s="95"/>
      <c r="E1846" s="95"/>
      <c r="F1846" s="95"/>
      <c r="G1846" s="258"/>
    </row>
    <row r="1847" spans="1:7" ht="15.85">
      <c r="A1847" s="126"/>
      <c r="B1847" s="257"/>
      <c r="C1847" s="95"/>
      <c r="D1847" s="95"/>
      <c r="E1847" s="95"/>
      <c r="F1847" s="95"/>
      <c r="G1847" s="258"/>
    </row>
    <row r="1848" spans="1:7" ht="15.85">
      <c r="A1848" s="126"/>
      <c r="B1848" s="257"/>
      <c r="C1848" s="95"/>
      <c r="D1848" s="95"/>
      <c r="E1848" s="95"/>
      <c r="F1848" s="95"/>
      <c r="G1848" s="258"/>
    </row>
    <row r="1849" spans="1:7" ht="15.85">
      <c r="A1849" s="126"/>
      <c r="B1849" s="257"/>
      <c r="C1849" s="95"/>
      <c r="D1849" s="95"/>
      <c r="E1849" s="95"/>
      <c r="F1849" s="95"/>
      <c r="G1849" s="258"/>
    </row>
    <row r="1850" spans="1:7" ht="15.85">
      <c r="A1850" s="126"/>
      <c r="B1850" s="257"/>
      <c r="C1850" s="95"/>
      <c r="D1850" s="95"/>
      <c r="E1850" s="95"/>
      <c r="F1850" s="95"/>
      <c r="G1850" s="258"/>
    </row>
    <row r="1851" spans="1:7" ht="15.85">
      <c r="A1851" s="126"/>
      <c r="B1851" s="257"/>
      <c r="C1851" s="95"/>
      <c r="D1851" s="95"/>
      <c r="E1851" s="95"/>
      <c r="F1851" s="95"/>
      <c r="G1851" s="258"/>
    </row>
    <row r="1852" spans="1:7" ht="15.85">
      <c r="A1852" s="126"/>
      <c r="B1852" s="257"/>
      <c r="C1852" s="95"/>
      <c r="D1852" s="95"/>
      <c r="E1852" s="95"/>
      <c r="F1852" s="95"/>
      <c r="G1852" s="258"/>
    </row>
    <row r="1853" spans="1:7" ht="15.85">
      <c r="A1853" s="126"/>
      <c r="B1853" s="257"/>
      <c r="C1853" s="95"/>
      <c r="D1853" s="95"/>
      <c r="E1853" s="95"/>
      <c r="F1853" s="95"/>
      <c r="G1853" s="258"/>
    </row>
    <row r="1854" spans="1:7" ht="15.85">
      <c r="A1854" s="126"/>
      <c r="B1854" s="257"/>
      <c r="C1854" s="95"/>
      <c r="D1854" s="95"/>
      <c r="E1854" s="95"/>
      <c r="F1854" s="95"/>
      <c r="G1854" s="258"/>
    </row>
    <row r="1855" spans="1:7" ht="15.85">
      <c r="A1855" s="126"/>
      <c r="B1855" s="257"/>
      <c r="C1855" s="95"/>
      <c r="D1855" s="95"/>
      <c r="E1855" s="95"/>
      <c r="F1855" s="95"/>
      <c r="G1855" s="258"/>
    </row>
    <row r="1856" spans="1:7" ht="15.85">
      <c r="A1856" s="126"/>
      <c r="B1856" s="257"/>
      <c r="C1856" s="95"/>
      <c r="D1856" s="95"/>
      <c r="E1856" s="95"/>
      <c r="F1856" s="95"/>
      <c r="G1856" s="258"/>
    </row>
    <row r="1857" spans="1:7" ht="15.85">
      <c r="A1857" s="126"/>
      <c r="B1857" s="257"/>
      <c r="C1857" s="95"/>
      <c r="D1857" s="95"/>
      <c r="E1857" s="95"/>
      <c r="F1857" s="95"/>
      <c r="G1857" s="258"/>
    </row>
    <row r="1858" spans="1:7" ht="15.85">
      <c r="A1858" s="126"/>
      <c r="B1858" s="257"/>
      <c r="C1858" s="95"/>
      <c r="D1858" s="95"/>
      <c r="E1858" s="95"/>
      <c r="F1858" s="95"/>
      <c r="G1858" s="258"/>
    </row>
    <row r="1859" spans="1:7" ht="15.85">
      <c r="A1859" s="126"/>
      <c r="B1859" s="257"/>
      <c r="C1859" s="95"/>
      <c r="D1859" s="95"/>
      <c r="E1859" s="95"/>
      <c r="F1859" s="95"/>
      <c r="G1859" s="258"/>
    </row>
    <row r="1860" spans="1:7" ht="15.85">
      <c r="A1860" s="126"/>
      <c r="B1860" s="257"/>
      <c r="C1860" s="95"/>
      <c r="D1860" s="95"/>
      <c r="E1860" s="95"/>
      <c r="F1860" s="95"/>
      <c r="G1860" s="258"/>
    </row>
    <row r="1861" spans="1:7" ht="15.85">
      <c r="A1861" s="126"/>
      <c r="B1861" s="257"/>
      <c r="C1861" s="95"/>
      <c r="D1861" s="95"/>
      <c r="E1861" s="95"/>
      <c r="F1861" s="95"/>
      <c r="G1861" s="258"/>
    </row>
    <row r="1862" spans="1:7" ht="15.85">
      <c r="A1862" s="126"/>
      <c r="B1862" s="257"/>
      <c r="C1862" s="95"/>
      <c r="D1862" s="95"/>
      <c r="E1862" s="95"/>
      <c r="F1862" s="95"/>
      <c r="G1862" s="258"/>
    </row>
    <row r="1863" spans="1:7" ht="15.85">
      <c r="A1863" s="126"/>
      <c r="B1863" s="257"/>
      <c r="C1863" s="95"/>
      <c r="D1863" s="95"/>
      <c r="E1863" s="95"/>
      <c r="F1863" s="95"/>
      <c r="G1863" s="258"/>
    </row>
    <row r="1864" spans="1:7" ht="15.85">
      <c r="A1864" s="126"/>
      <c r="B1864" s="257"/>
      <c r="C1864" s="95"/>
      <c r="D1864" s="95"/>
      <c r="E1864" s="95"/>
      <c r="F1864" s="95"/>
      <c r="G1864" s="258"/>
    </row>
    <row r="1865" spans="1:7" ht="15.85">
      <c r="A1865" s="126"/>
      <c r="B1865" s="257"/>
      <c r="C1865" s="95"/>
      <c r="D1865" s="95"/>
      <c r="E1865" s="95"/>
      <c r="F1865" s="95"/>
      <c r="G1865" s="258"/>
    </row>
    <row r="1866" spans="1:7" ht="15.85">
      <c r="A1866" s="126"/>
      <c r="B1866" s="257"/>
      <c r="C1866" s="95"/>
      <c r="D1866" s="95"/>
      <c r="E1866" s="95"/>
      <c r="F1866" s="95"/>
      <c r="G1866" s="258"/>
    </row>
    <row r="1867" spans="1:7" ht="15.85">
      <c r="A1867" s="126"/>
      <c r="B1867" s="257"/>
      <c r="C1867" s="95"/>
      <c r="D1867" s="95"/>
      <c r="E1867" s="95"/>
      <c r="F1867" s="95"/>
      <c r="G1867" s="258"/>
    </row>
    <row r="1868" spans="1:7" ht="15.85">
      <c r="A1868" s="126"/>
      <c r="B1868" s="257"/>
      <c r="C1868" s="95"/>
      <c r="D1868" s="95"/>
      <c r="E1868" s="95"/>
      <c r="F1868" s="95"/>
      <c r="G1868" s="258"/>
    </row>
    <row r="1869" spans="1:7" ht="15.85">
      <c r="A1869" s="126"/>
      <c r="B1869" s="257"/>
      <c r="C1869" s="95"/>
      <c r="D1869" s="95"/>
      <c r="E1869" s="95"/>
      <c r="F1869" s="95"/>
      <c r="G1869" s="258"/>
    </row>
    <row r="1870" spans="1:7" ht="15.85">
      <c r="A1870" s="126"/>
      <c r="B1870" s="257"/>
      <c r="C1870" s="95"/>
      <c r="D1870" s="95"/>
      <c r="E1870" s="95"/>
      <c r="F1870" s="95"/>
      <c r="G1870" s="258"/>
    </row>
    <row r="1871" spans="1:7" ht="15.85">
      <c r="A1871" s="126"/>
      <c r="B1871" s="257"/>
      <c r="C1871" s="95"/>
      <c r="D1871" s="95"/>
      <c r="E1871" s="95"/>
      <c r="F1871" s="95"/>
      <c r="G1871" s="258"/>
    </row>
    <row r="1872" spans="1:7" ht="15.85">
      <c r="A1872" s="126"/>
      <c r="B1872" s="257"/>
      <c r="C1872" s="95"/>
      <c r="D1872" s="95"/>
      <c r="E1872" s="95"/>
      <c r="F1872" s="95"/>
      <c r="G1872" s="258"/>
    </row>
    <row r="1873" spans="1:7" ht="15.85">
      <c r="A1873" s="126"/>
      <c r="B1873" s="257"/>
      <c r="C1873" s="95"/>
      <c r="D1873" s="95"/>
      <c r="E1873" s="95"/>
      <c r="F1873" s="95"/>
      <c r="G1873" s="258"/>
    </row>
    <row r="1874" spans="1:7" ht="15.85">
      <c r="A1874" s="126"/>
      <c r="B1874" s="257"/>
      <c r="C1874" s="95"/>
      <c r="D1874" s="95"/>
      <c r="E1874" s="95"/>
      <c r="F1874" s="95"/>
      <c r="G1874" s="258"/>
    </row>
    <row r="1875" spans="1:7" ht="15.85">
      <c r="A1875" s="126"/>
      <c r="B1875" s="257"/>
      <c r="C1875" s="95"/>
      <c r="D1875" s="95"/>
      <c r="E1875" s="95"/>
      <c r="F1875" s="95"/>
      <c r="G1875" s="258"/>
    </row>
    <row r="1876" spans="1:7" ht="15.85">
      <c r="A1876" s="126"/>
      <c r="B1876" s="257"/>
      <c r="C1876" s="95"/>
      <c r="D1876" s="95"/>
      <c r="E1876" s="95"/>
      <c r="F1876" s="95"/>
      <c r="G1876" s="258"/>
    </row>
    <row r="1877" spans="1:7" ht="15.85">
      <c r="A1877" s="126"/>
      <c r="B1877" s="257"/>
      <c r="C1877" s="95"/>
      <c r="D1877" s="95"/>
      <c r="E1877" s="95"/>
      <c r="F1877" s="95"/>
      <c r="G1877" s="258"/>
    </row>
    <row r="1878" spans="1:7" ht="15.85">
      <c r="A1878" s="126"/>
      <c r="B1878" s="257"/>
      <c r="C1878" s="95"/>
      <c r="D1878" s="95"/>
      <c r="E1878" s="95"/>
      <c r="F1878" s="95"/>
      <c r="G1878" s="258"/>
    </row>
    <row r="1879" spans="1:7" ht="15.85">
      <c r="A1879" s="126"/>
      <c r="B1879" s="257"/>
      <c r="C1879" s="95"/>
      <c r="D1879" s="95"/>
      <c r="E1879" s="95"/>
      <c r="F1879" s="95"/>
      <c r="G1879" s="258"/>
    </row>
    <row r="1880" spans="1:7" ht="15.85">
      <c r="A1880" s="126"/>
      <c r="B1880" s="257"/>
      <c r="C1880" s="95"/>
      <c r="D1880" s="95"/>
      <c r="E1880" s="95"/>
      <c r="F1880" s="95"/>
      <c r="G1880" s="258"/>
    </row>
    <row r="1881" spans="1:7" ht="15.85">
      <c r="A1881" s="126"/>
      <c r="B1881" s="257"/>
      <c r="C1881" s="95"/>
      <c r="D1881" s="95"/>
      <c r="E1881" s="95"/>
      <c r="F1881" s="95"/>
      <c r="G1881" s="258"/>
    </row>
    <row r="1882" spans="1:7" ht="15.85">
      <c r="A1882" s="126"/>
      <c r="B1882" s="257"/>
      <c r="C1882" s="95"/>
      <c r="D1882" s="95"/>
      <c r="E1882" s="95"/>
      <c r="F1882" s="95"/>
      <c r="G1882" s="258"/>
    </row>
    <row r="1883" spans="1:7" ht="15.85">
      <c r="A1883" s="126"/>
      <c r="B1883" s="257"/>
      <c r="C1883" s="95"/>
      <c r="D1883" s="95"/>
      <c r="E1883" s="95"/>
      <c r="F1883" s="95"/>
      <c r="G1883" s="258"/>
    </row>
    <row r="1884" spans="1:7" ht="15.85">
      <c r="A1884" s="126"/>
      <c r="B1884" s="257"/>
      <c r="C1884" s="95"/>
      <c r="D1884" s="95"/>
      <c r="E1884" s="95"/>
      <c r="F1884" s="95"/>
      <c r="G1884" s="258"/>
    </row>
    <row r="1885" spans="1:7" ht="15.85">
      <c r="A1885" s="126"/>
      <c r="B1885" s="257"/>
      <c r="C1885" s="95"/>
      <c r="D1885" s="95"/>
      <c r="E1885" s="95"/>
      <c r="F1885" s="95"/>
      <c r="G1885" s="258"/>
    </row>
    <row r="1886" spans="1:7" ht="15.85">
      <c r="A1886" s="126"/>
      <c r="B1886" s="257"/>
      <c r="C1886" s="95"/>
      <c r="D1886" s="95"/>
      <c r="E1886" s="95"/>
      <c r="F1886" s="95"/>
      <c r="G1886" s="258"/>
    </row>
    <row r="1887" spans="1:7" ht="15.85">
      <c r="A1887" s="126"/>
      <c r="B1887" s="257"/>
      <c r="C1887" s="95"/>
      <c r="D1887" s="95"/>
      <c r="E1887" s="95"/>
      <c r="F1887" s="95"/>
      <c r="G1887" s="258"/>
    </row>
    <row r="1888" spans="1:7" ht="15.85">
      <c r="A1888" s="126"/>
      <c r="B1888" s="257"/>
      <c r="C1888" s="95"/>
      <c r="D1888" s="95"/>
      <c r="E1888" s="95"/>
      <c r="F1888" s="95"/>
      <c r="G1888" s="258"/>
    </row>
    <row r="1889" spans="1:7" ht="15.85">
      <c r="A1889" s="126"/>
      <c r="B1889" s="257"/>
      <c r="C1889" s="95"/>
      <c r="D1889" s="95"/>
      <c r="E1889" s="95"/>
      <c r="F1889" s="95"/>
      <c r="G1889" s="258"/>
    </row>
    <row r="1890" spans="1:7" ht="15.85">
      <c r="A1890" s="126"/>
      <c r="B1890" s="257"/>
      <c r="C1890" s="95"/>
      <c r="D1890" s="95"/>
      <c r="E1890" s="95"/>
      <c r="F1890" s="95"/>
      <c r="G1890" s="258"/>
    </row>
    <row r="1891" spans="1:7" ht="15.85">
      <c r="A1891" s="126"/>
      <c r="B1891" s="257"/>
      <c r="C1891" s="95"/>
      <c r="D1891" s="95"/>
      <c r="E1891" s="95"/>
      <c r="F1891" s="95"/>
      <c r="G1891" s="258"/>
    </row>
    <row r="1892" spans="1:7" ht="15.85">
      <c r="A1892" s="126"/>
      <c r="B1892" s="257"/>
      <c r="C1892" s="95"/>
      <c r="D1892" s="95"/>
      <c r="E1892" s="95"/>
      <c r="F1892" s="95"/>
      <c r="G1892" s="258"/>
    </row>
    <row r="1893" spans="1:7" ht="15.85">
      <c r="A1893" s="126"/>
      <c r="B1893" s="257"/>
      <c r="C1893" s="95"/>
      <c r="D1893" s="95"/>
      <c r="E1893" s="95"/>
      <c r="F1893" s="95"/>
      <c r="G1893" s="258"/>
    </row>
    <row r="1894" spans="1:7" ht="15.85">
      <c r="A1894" s="126"/>
      <c r="B1894" s="257"/>
      <c r="C1894" s="95"/>
      <c r="D1894" s="95"/>
      <c r="E1894" s="95"/>
      <c r="F1894" s="95"/>
      <c r="G1894" s="258"/>
    </row>
    <row r="1895" spans="1:7" ht="15.85">
      <c r="A1895" s="126"/>
      <c r="B1895" s="257"/>
      <c r="C1895" s="95"/>
      <c r="D1895" s="95"/>
      <c r="E1895" s="95"/>
      <c r="F1895" s="95"/>
      <c r="G1895" s="258"/>
    </row>
    <row r="1896" spans="1:7" ht="15.85">
      <c r="A1896" s="126"/>
      <c r="B1896" s="257"/>
      <c r="C1896" s="95"/>
      <c r="D1896" s="95"/>
      <c r="E1896" s="95"/>
      <c r="F1896" s="95"/>
      <c r="G1896" s="258"/>
    </row>
    <row r="1897" spans="1:7" ht="15.85">
      <c r="A1897" s="126"/>
      <c r="B1897" s="257"/>
      <c r="C1897" s="95"/>
      <c r="D1897" s="95"/>
      <c r="E1897" s="95"/>
      <c r="F1897" s="95"/>
      <c r="G1897" s="258"/>
    </row>
    <row r="1898" spans="1:7" ht="15.85">
      <c r="A1898" s="126"/>
      <c r="B1898" s="257"/>
      <c r="C1898" s="95"/>
      <c r="D1898" s="95"/>
      <c r="E1898" s="95"/>
      <c r="F1898" s="95"/>
      <c r="G1898" s="258"/>
    </row>
    <row r="1899" spans="1:7" ht="15.85">
      <c r="A1899" s="126"/>
      <c r="B1899" s="257"/>
      <c r="C1899" s="95"/>
      <c r="D1899" s="95"/>
      <c r="E1899" s="95"/>
      <c r="F1899" s="95"/>
      <c r="G1899" s="258"/>
    </row>
    <row r="1900" spans="1:7" ht="15.85">
      <c r="A1900" s="126"/>
      <c r="B1900" s="257"/>
      <c r="C1900" s="95"/>
      <c r="D1900" s="95"/>
      <c r="E1900" s="95"/>
      <c r="F1900" s="95"/>
      <c r="G1900" s="258"/>
    </row>
    <row r="1901" spans="1:7" ht="15.85">
      <c r="A1901" s="126"/>
      <c r="B1901" s="257"/>
      <c r="C1901" s="95"/>
      <c r="D1901" s="95"/>
      <c r="E1901" s="95"/>
      <c r="F1901" s="95"/>
      <c r="G1901" s="258"/>
    </row>
    <row r="1902" spans="1:7" ht="15.85">
      <c r="A1902" s="126"/>
      <c r="B1902" s="257"/>
      <c r="C1902" s="95"/>
      <c r="D1902" s="95"/>
      <c r="E1902" s="95"/>
      <c r="F1902" s="95"/>
      <c r="G1902" s="258"/>
    </row>
    <row r="1903" spans="1:7" ht="15.85">
      <c r="A1903" s="126"/>
      <c r="B1903" s="257"/>
      <c r="C1903" s="95"/>
      <c r="D1903" s="95"/>
      <c r="E1903" s="95"/>
      <c r="F1903" s="95"/>
      <c r="G1903" s="258"/>
    </row>
    <row r="1904" spans="1:7" ht="15.85">
      <c r="A1904" s="126"/>
      <c r="B1904" s="257"/>
      <c r="C1904" s="95"/>
      <c r="D1904" s="95"/>
      <c r="E1904" s="95"/>
      <c r="F1904" s="95"/>
      <c r="G1904" s="258"/>
    </row>
    <row r="1905" spans="1:7" ht="15.85">
      <c r="A1905" s="126"/>
      <c r="B1905" s="257"/>
      <c r="C1905" s="95"/>
      <c r="D1905" s="95"/>
      <c r="E1905" s="95"/>
      <c r="F1905" s="95"/>
      <c r="G1905" s="258"/>
    </row>
    <row r="1906" spans="1:7" ht="15.85">
      <c r="A1906" s="126"/>
      <c r="B1906" s="257"/>
      <c r="C1906" s="95"/>
      <c r="D1906" s="95"/>
      <c r="E1906" s="95"/>
      <c r="F1906" s="95"/>
      <c r="G1906" s="258"/>
    </row>
    <row r="1907" spans="1:7" ht="15.85">
      <c r="A1907" s="126"/>
      <c r="B1907" s="257"/>
      <c r="C1907" s="95"/>
      <c r="D1907" s="95"/>
      <c r="E1907" s="95"/>
      <c r="F1907" s="95"/>
      <c r="G1907" s="258"/>
    </row>
    <row r="1908" spans="1:7" ht="15.85">
      <c r="A1908" s="126"/>
      <c r="B1908" s="257"/>
      <c r="C1908" s="95"/>
      <c r="D1908" s="95"/>
      <c r="E1908" s="95"/>
      <c r="F1908" s="95"/>
      <c r="G1908" s="258"/>
    </row>
    <row r="1909" spans="1:7" ht="15.85">
      <c r="A1909" s="126"/>
      <c r="B1909" s="257"/>
      <c r="C1909" s="95"/>
      <c r="D1909" s="95"/>
      <c r="E1909" s="95"/>
      <c r="F1909" s="95"/>
      <c r="G1909" s="258"/>
    </row>
    <row r="1910" spans="1:7" ht="15.85">
      <c r="A1910" s="126"/>
      <c r="B1910" s="257"/>
      <c r="C1910" s="95"/>
      <c r="D1910" s="95"/>
      <c r="E1910" s="95"/>
      <c r="F1910" s="95"/>
      <c r="G1910" s="258"/>
    </row>
    <row r="1911" spans="1:7" ht="15.85">
      <c r="A1911" s="126"/>
      <c r="B1911" s="257"/>
      <c r="C1911" s="95"/>
      <c r="D1911" s="95"/>
      <c r="E1911" s="95"/>
      <c r="F1911" s="95"/>
      <c r="G1911" s="258"/>
    </row>
    <row r="1912" spans="1:7" ht="15.85">
      <c r="A1912" s="126"/>
      <c r="B1912" s="257"/>
      <c r="C1912" s="95"/>
      <c r="D1912" s="95"/>
      <c r="E1912" s="95"/>
      <c r="F1912" s="95"/>
      <c r="G1912" s="258"/>
    </row>
    <row r="1913" spans="1:7" ht="15.85">
      <c r="A1913" s="126"/>
      <c r="B1913" s="257"/>
      <c r="C1913" s="95"/>
      <c r="D1913" s="95"/>
      <c r="E1913" s="95"/>
      <c r="F1913" s="95"/>
      <c r="G1913" s="258"/>
    </row>
    <row r="1914" spans="1:7" ht="15.85">
      <c r="A1914" s="126"/>
      <c r="B1914" s="257"/>
      <c r="C1914" s="95"/>
      <c r="D1914" s="95"/>
      <c r="E1914" s="95"/>
      <c r="F1914" s="95"/>
      <c r="G1914" s="258"/>
    </row>
    <row r="1915" spans="1:7" ht="15.85">
      <c r="A1915" s="126"/>
      <c r="B1915" s="257"/>
      <c r="C1915" s="95"/>
      <c r="D1915" s="95"/>
      <c r="E1915" s="95"/>
      <c r="F1915" s="95"/>
      <c r="G1915" s="258"/>
    </row>
    <row r="1916" spans="1:7" ht="15.85">
      <c r="A1916" s="126"/>
      <c r="B1916" s="257"/>
      <c r="C1916" s="95"/>
      <c r="D1916" s="95"/>
      <c r="E1916" s="95"/>
      <c r="F1916" s="95"/>
      <c r="G1916" s="258"/>
    </row>
    <row r="1917" spans="1:7" ht="15.85">
      <c r="A1917" s="126"/>
      <c r="B1917" s="257"/>
      <c r="C1917" s="95"/>
      <c r="D1917" s="95"/>
      <c r="E1917" s="95"/>
      <c r="F1917" s="95"/>
      <c r="G1917" s="258"/>
    </row>
    <row r="1918" spans="1:7" ht="15.85">
      <c r="A1918" s="126"/>
      <c r="B1918" s="257"/>
      <c r="C1918" s="95"/>
      <c r="D1918" s="95"/>
      <c r="E1918" s="95"/>
      <c r="F1918" s="95"/>
      <c r="G1918" s="258"/>
    </row>
    <row r="1919" spans="1:7" ht="15.85">
      <c r="A1919" s="126"/>
      <c r="B1919" s="257"/>
      <c r="C1919" s="95"/>
      <c r="D1919" s="95"/>
      <c r="E1919" s="95"/>
      <c r="F1919" s="95"/>
      <c r="G1919" s="258"/>
    </row>
    <row r="1920" spans="1:7" ht="15.85">
      <c r="A1920" s="126"/>
      <c r="B1920" s="257"/>
      <c r="C1920" s="95"/>
      <c r="D1920" s="95"/>
      <c r="E1920" s="95"/>
      <c r="F1920" s="95"/>
      <c r="G1920" s="258"/>
    </row>
    <row r="1921" spans="1:7" ht="15.85">
      <c r="A1921" s="126"/>
      <c r="B1921" s="257"/>
      <c r="C1921" s="95"/>
      <c r="D1921" s="95"/>
      <c r="E1921" s="95"/>
      <c r="F1921" s="95"/>
      <c r="G1921" s="258"/>
    </row>
    <row r="1922" spans="1:7" ht="15.85">
      <c r="A1922" s="126"/>
      <c r="B1922" s="257"/>
      <c r="C1922" s="95"/>
      <c r="D1922" s="95"/>
      <c r="E1922" s="95"/>
      <c r="F1922" s="95"/>
      <c r="G1922" s="258"/>
    </row>
    <row r="1923" spans="1:7" ht="15.85">
      <c r="A1923" s="126"/>
      <c r="B1923" s="257"/>
      <c r="C1923" s="95"/>
      <c r="D1923" s="95"/>
      <c r="E1923" s="95"/>
      <c r="F1923" s="95"/>
      <c r="G1923" s="258"/>
    </row>
    <row r="1924" spans="1:7" ht="15.85">
      <c r="A1924" s="126"/>
      <c r="B1924" s="257"/>
      <c r="C1924" s="95"/>
      <c r="D1924" s="95"/>
      <c r="E1924" s="95"/>
      <c r="F1924" s="95"/>
      <c r="G1924" s="258"/>
    </row>
    <row r="1925" spans="1:7" ht="15.85">
      <c r="A1925" s="126"/>
      <c r="B1925" s="257"/>
      <c r="C1925" s="95"/>
      <c r="D1925" s="95"/>
      <c r="E1925" s="95"/>
      <c r="F1925" s="95"/>
      <c r="G1925" s="258"/>
    </row>
    <row r="1926" spans="1:7" ht="15.85">
      <c r="A1926" s="126"/>
      <c r="B1926" s="257"/>
      <c r="C1926" s="95"/>
      <c r="D1926" s="95"/>
      <c r="E1926" s="95"/>
      <c r="F1926" s="95"/>
      <c r="G1926" s="258"/>
    </row>
    <row r="1927" spans="1:7" ht="15.85">
      <c r="A1927" s="126"/>
      <c r="B1927" s="257"/>
      <c r="C1927" s="95"/>
      <c r="D1927" s="95"/>
      <c r="E1927" s="95"/>
      <c r="F1927" s="95"/>
      <c r="G1927" s="258"/>
    </row>
    <row r="1928" spans="1:7" ht="15.85">
      <c r="A1928" s="126"/>
      <c r="B1928" s="257"/>
      <c r="C1928" s="95"/>
      <c r="D1928" s="95"/>
      <c r="E1928" s="95"/>
      <c r="F1928" s="95"/>
      <c r="G1928" s="258"/>
    </row>
    <row r="1929" spans="1:7" ht="15.85">
      <c r="A1929" s="126"/>
      <c r="B1929" s="257"/>
      <c r="C1929" s="95"/>
      <c r="D1929" s="95"/>
      <c r="E1929" s="95"/>
      <c r="F1929" s="95"/>
      <c r="G1929" s="258"/>
    </row>
    <row r="1930" spans="1:7" ht="15.85">
      <c r="A1930" s="126"/>
      <c r="B1930" s="257"/>
      <c r="C1930" s="95"/>
      <c r="D1930" s="95"/>
      <c r="E1930" s="95"/>
      <c r="F1930" s="95"/>
      <c r="G1930" s="258"/>
    </row>
    <row r="1931" spans="1:7" ht="15.85">
      <c r="A1931" s="126"/>
      <c r="B1931" s="257"/>
      <c r="C1931" s="95"/>
      <c r="D1931" s="95"/>
      <c r="E1931" s="95"/>
      <c r="F1931" s="95"/>
      <c r="G1931" s="258"/>
    </row>
    <row r="1932" spans="1:7" ht="15.85">
      <c r="A1932" s="126"/>
      <c r="B1932" s="257"/>
      <c r="C1932" s="95"/>
      <c r="D1932" s="95"/>
      <c r="E1932" s="95"/>
      <c r="F1932" s="95"/>
      <c r="G1932" s="258"/>
    </row>
    <row r="1933" spans="1:7" ht="15.85">
      <c r="A1933" s="126"/>
      <c r="B1933" s="257"/>
      <c r="C1933" s="95"/>
      <c r="D1933" s="95"/>
      <c r="E1933" s="95"/>
      <c r="F1933" s="95"/>
      <c r="G1933" s="258"/>
    </row>
    <row r="1934" spans="1:7" ht="15.85">
      <c r="A1934" s="126"/>
      <c r="B1934" s="257"/>
      <c r="C1934" s="95"/>
      <c r="D1934" s="95"/>
      <c r="E1934" s="95"/>
      <c r="F1934" s="95"/>
      <c r="G1934" s="258"/>
    </row>
    <row r="1935" spans="1:7" ht="15.85">
      <c r="A1935" s="126"/>
      <c r="B1935" s="257"/>
      <c r="C1935" s="95"/>
      <c r="D1935" s="95"/>
      <c r="E1935" s="95"/>
      <c r="F1935" s="95"/>
      <c r="G1935" s="258"/>
    </row>
    <row r="1936" spans="1:7" ht="15.85">
      <c r="A1936" s="126"/>
      <c r="B1936" s="257"/>
      <c r="C1936" s="95"/>
      <c r="D1936" s="95"/>
      <c r="E1936" s="95"/>
      <c r="F1936" s="95"/>
      <c r="G1936" s="258"/>
    </row>
    <row r="1937" spans="1:7" ht="15.85">
      <c r="A1937" s="126"/>
      <c r="B1937" s="257"/>
      <c r="C1937" s="95"/>
      <c r="D1937" s="95"/>
      <c r="E1937" s="95"/>
      <c r="F1937" s="95"/>
      <c r="G1937" s="258"/>
    </row>
    <row r="1938" spans="1:7" ht="15.85">
      <c r="A1938" s="126"/>
      <c r="B1938" s="257"/>
      <c r="C1938" s="95"/>
      <c r="D1938" s="95"/>
      <c r="E1938" s="95"/>
      <c r="F1938" s="95"/>
      <c r="G1938" s="258"/>
    </row>
    <row r="1939" spans="1:7" ht="15.85">
      <c r="A1939" s="126"/>
      <c r="B1939" s="257"/>
      <c r="C1939" s="95"/>
      <c r="D1939" s="95"/>
      <c r="E1939" s="95"/>
      <c r="F1939" s="95"/>
      <c r="G1939" s="258"/>
    </row>
    <row r="1940" spans="1:7" ht="15.85">
      <c r="A1940" s="126"/>
      <c r="B1940" s="257"/>
      <c r="C1940" s="95"/>
      <c r="D1940" s="95"/>
      <c r="E1940" s="95"/>
      <c r="F1940" s="95"/>
      <c r="G1940" s="258"/>
    </row>
    <row r="1941" spans="1:7" ht="15.85">
      <c r="A1941" s="126"/>
      <c r="B1941" s="257"/>
      <c r="C1941" s="95"/>
      <c r="D1941" s="95"/>
      <c r="E1941" s="95"/>
      <c r="F1941" s="95"/>
      <c r="G1941" s="258"/>
    </row>
    <row r="1942" spans="1:7" ht="15.85">
      <c r="A1942" s="126"/>
      <c r="B1942" s="257"/>
      <c r="C1942" s="95"/>
      <c r="D1942" s="95"/>
      <c r="E1942" s="95"/>
      <c r="F1942" s="95"/>
      <c r="G1942" s="258"/>
    </row>
    <row r="1943" spans="1:7" ht="15.85">
      <c r="A1943" s="126"/>
      <c r="B1943" s="257"/>
      <c r="C1943" s="95"/>
      <c r="D1943" s="95"/>
      <c r="E1943" s="95"/>
      <c r="F1943" s="95"/>
      <c r="G1943" s="258"/>
    </row>
    <row r="1944" spans="1:7" ht="15.85">
      <c r="A1944" s="126"/>
      <c r="B1944" s="257"/>
      <c r="C1944" s="95"/>
      <c r="D1944" s="95"/>
      <c r="E1944" s="95"/>
      <c r="F1944" s="95"/>
      <c r="G1944" s="258"/>
    </row>
    <row r="1945" spans="1:7" ht="15.85">
      <c r="A1945" s="126"/>
      <c r="B1945" s="257"/>
      <c r="C1945" s="95"/>
      <c r="D1945" s="95"/>
      <c r="E1945" s="95"/>
      <c r="F1945" s="95"/>
      <c r="G1945" s="258"/>
    </row>
    <row r="1946" spans="1:7" ht="15.85">
      <c r="A1946" s="126"/>
      <c r="B1946" s="257"/>
      <c r="C1946" s="95"/>
      <c r="D1946" s="95"/>
      <c r="E1946" s="95"/>
      <c r="F1946" s="95"/>
      <c r="G1946" s="258"/>
    </row>
    <row r="1947" spans="1:7" ht="15.85">
      <c r="A1947" s="126"/>
      <c r="B1947" s="257"/>
      <c r="C1947" s="95"/>
      <c r="D1947" s="95"/>
      <c r="E1947" s="95"/>
      <c r="F1947" s="95"/>
      <c r="G1947" s="258"/>
    </row>
    <row r="1948" spans="1:7" ht="15.85">
      <c r="A1948" s="126"/>
      <c r="B1948" s="257"/>
      <c r="C1948" s="95"/>
      <c r="D1948" s="95"/>
      <c r="E1948" s="95"/>
      <c r="F1948" s="95"/>
      <c r="G1948" s="258"/>
    </row>
    <row r="1949" spans="1:7" ht="15.85">
      <c r="A1949" s="126"/>
      <c r="B1949" s="257"/>
      <c r="C1949" s="95"/>
      <c r="D1949" s="95"/>
      <c r="E1949" s="95"/>
      <c r="F1949" s="95"/>
      <c r="G1949" s="258"/>
    </row>
    <row r="1950" spans="1:7" ht="15.85">
      <c r="A1950" s="126"/>
      <c r="B1950" s="257"/>
      <c r="C1950" s="95"/>
      <c r="D1950" s="95"/>
      <c r="E1950" s="95"/>
      <c r="F1950" s="95"/>
      <c r="G1950" s="258"/>
    </row>
    <row r="1951" spans="1:7" ht="15.85">
      <c r="A1951" s="126"/>
      <c r="B1951" s="257"/>
      <c r="C1951" s="95"/>
      <c r="D1951" s="95"/>
      <c r="E1951" s="95"/>
      <c r="F1951" s="95"/>
      <c r="G1951" s="258"/>
    </row>
    <row r="1952" spans="1:7" ht="15.85">
      <c r="A1952" s="126"/>
      <c r="B1952" s="257"/>
      <c r="C1952" s="95"/>
      <c r="D1952" s="95"/>
      <c r="E1952" s="95"/>
      <c r="F1952" s="95"/>
      <c r="G1952" s="258"/>
    </row>
    <row r="1953" spans="1:7" ht="15.85">
      <c r="A1953" s="126"/>
      <c r="B1953" s="257"/>
      <c r="C1953" s="95"/>
      <c r="D1953" s="95"/>
      <c r="E1953" s="95"/>
      <c r="F1953" s="95"/>
      <c r="G1953" s="258"/>
    </row>
    <row r="1954" spans="1:7" ht="15.85">
      <c r="A1954" s="126"/>
      <c r="B1954" s="257"/>
      <c r="C1954" s="95"/>
      <c r="D1954" s="95"/>
      <c r="E1954" s="95"/>
      <c r="F1954" s="95"/>
      <c r="G1954" s="258"/>
    </row>
    <row r="1955" spans="1:7" ht="15.85">
      <c r="A1955" s="126"/>
      <c r="B1955" s="257"/>
      <c r="C1955" s="95"/>
      <c r="D1955" s="95"/>
      <c r="E1955" s="95"/>
      <c r="F1955" s="95"/>
      <c r="G1955" s="258"/>
    </row>
    <row r="1956" spans="1:7" ht="15.85">
      <c r="A1956" s="126"/>
      <c r="B1956" s="257"/>
      <c r="C1956" s="95"/>
      <c r="D1956" s="95"/>
      <c r="E1956" s="95"/>
      <c r="F1956" s="95"/>
      <c r="G1956" s="258"/>
    </row>
    <row r="1957" spans="1:7" ht="15.85">
      <c r="A1957" s="126"/>
      <c r="B1957" s="257"/>
      <c r="C1957" s="95"/>
      <c r="D1957" s="95"/>
      <c r="E1957" s="95"/>
      <c r="F1957" s="95"/>
      <c r="G1957" s="258"/>
    </row>
    <row r="1958" spans="1:7" ht="15.85">
      <c r="A1958" s="126"/>
      <c r="B1958" s="257"/>
      <c r="C1958" s="95"/>
      <c r="D1958" s="95"/>
      <c r="E1958" s="95"/>
      <c r="F1958" s="95"/>
      <c r="G1958" s="258"/>
    </row>
    <row r="1959" spans="1:7" ht="15.85">
      <c r="A1959" s="126"/>
      <c r="B1959" s="257"/>
      <c r="C1959" s="95"/>
      <c r="D1959" s="95"/>
      <c r="E1959" s="95"/>
      <c r="F1959" s="95"/>
      <c r="G1959" s="258"/>
    </row>
    <row r="1960" spans="1:7" ht="15.85">
      <c r="A1960" s="126"/>
      <c r="B1960" s="257"/>
      <c r="C1960" s="95"/>
      <c r="D1960" s="95"/>
      <c r="E1960" s="95"/>
      <c r="F1960" s="95"/>
      <c r="G1960" s="258"/>
    </row>
    <row r="1961" spans="1:7" ht="15.85">
      <c r="A1961" s="126"/>
      <c r="B1961" s="257"/>
      <c r="C1961" s="95"/>
      <c r="D1961" s="95"/>
      <c r="E1961" s="95"/>
      <c r="F1961" s="95"/>
      <c r="G1961" s="258"/>
    </row>
    <row r="1962" spans="1:7" ht="15.85">
      <c r="A1962" s="126"/>
      <c r="B1962" s="257"/>
      <c r="C1962" s="95"/>
      <c r="D1962" s="95"/>
      <c r="E1962" s="95"/>
      <c r="F1962" s="95"/>
      <c r="G1962" s="258"/>
    </row>
    <row r="1963" spans="1:7" ht="15.85">
      <c r="A1963" s="126"/>
      <c r="B1963" s="257"/>
      <c r="C1963" s="95"/>
      <c r="D1963" s="95"/>
      <c r="E1963" s="95"/>
      <c r="F1963" s="95"/>
      <c r="G1963" s="258"/>
    </row>
    <row r="1964" spans="1:7" ht="15.85">
      <c r="A1964" s="126"/>
      <c r="B1964" s="257"/>
      <c r="C1964" s="95"/>
      <c r="D1964" s="95"/>
      <c r="E1964" s="95"/>
      <c r="F1964" s="95"/>
      <c r="G1964" s="258"/>
    </row>
    <row r="1965" spans="1:7" ht="15.85">
      <c r="A1965" s="126"/>
      <c r="B1965" s="257"/>
      <c r="C1965" s="95"/>
      <c r="D1965" s="95"/>
      <c r="E1965" s="95"/>
      <c r="F1965" s="95"/>
      <c r="G1965" s="258"/>
    </row>
    <row r="1966" spans="1:7" ht="15.85">
      <c r="A1966" s="126"/>
      <c r="B1966" s="257"/>
      <c r="C1966" s="95"/>
      <c r="D1966" s="95"/>
      <c r="E1966" s="95"/>
      <c r="F1966" s="95"/>
      <c r="G1966" s="258"/>
    </row>
    <row r="1967" spans="1:7" ht="15.85">
      <c r="A1967" s="126"/>
      <c r="B1967" s="257"/>
      <c r="C1967" s="95"/>
      <c r="D1967" s="95"/>
      <c r="E1967" s="95"/>
      <c r="F1967" s="95"/>
      <c r="G1967" s="258"/>
    </row>
    <row r="1968" spans="1:7" ht="15.85">
      <c r="A1968" s="126"/>
      <c r="B1968" s="257"/>
      <c r="C1968" s="95"/>
      <c r="D1968" s="95"/>
      <c r="E1968" s="95"/>
      <c r="F1968" s="95"/>
      <c r="G1968" s="258"/>
    </row>
    <row r="1969" spans="1:7" ht="15.85">
      <c r="A1969" s="126"/>
      <c r="B1969" s="257"/>
      <c r="C1969" s="95"/>
      <c r="D1969" s="95"/>
      <c r="E1969" s="95"/>
      <c r="F1969" s="95"/>
      <c r="G1969" s="258"/>
    </row>
    <row r="1970" spans="1:7" ht="15.85">
      <c r="A1970" s="126"/>
      <c r="B1970" s="257"/>
      <c r="C1970" s="95"/>
      <c r="D1970" s="95"/>
      <c r="E1970" s="95"/>
      <c r="F1970" s="95"/>
      <c r="G1970" s="258"/>
    </row>
    <row r="1971" spans="1:7" ht="15.85">
      <c r="A1971" s="126"/>
      <c r="B1971" s="257"/>
      <c r="C1971" s="95"/>
      <c r="D1971" s="95"/>
      <c r="E1971" s="95"/>
      <c r="F1971" s="95"/>
      <c r="G1971" s="258"/>
    </row>
    <row r="1972" spans="1:7" ht="15.85">
      <c r="A1972" s="126"/>
      <c r="B1972" s="257"/>
      <c r="C1972" s="95"/>
      <c r="D1972" s="95"/>
      <c r="E1972" s="95"/>
      <c r="F1972" s="95"/>
      <c r="G1972" s="258"/>
    </row>
    <row r="1973" spans="1:7" ht="15.85">
      <c r="A1973" s="126"/>
      <c r="B1973" s="257"/>
      <c r="C1973" s="95"/>
      <c r="D1973" s="95"/>
      <c r="E1973" s="95"/>
      <c r="F1973" s="95"/>
      <c r="G1973" s="258"/>
    </row>
    <row r="1974" spans="1:7" ht="15.85">
      <c r="A1974" s="126"/>
      <c r="B1974" s="257"/>
      <c r="C1974" s="95"/>
      <c r="D1974" s="95"/>
      <c r="E1974" s="95"/>
      <c r="F1974" s="95"/>
      <c r="G1974" s="258"/>
    </row>
    <row r="1975" spans="1:7" ht="15.85">
      <c r="A1975" s="126"/>
      <c r="B1975" s="257"/>
      <c r="C1975" s="95"/>
      <c r="D1975" s="95"/>
      <c r="E1975" s="95"/>
      <c r="F1975" s="95"/>
      <c r="G1975" s="258"/>
    </row>
    <row r="1976" spans="1:7" ht="15.85">
      <c r="A1976" s="126"/>
      <c r="B1976" s="257"/>
      <c r="C1976" s="95"/>
      <c r="D1976" s="95"/>
      <c r="E1976" s="95"/>
      <c r="F1976" s="95"/>
      <c r="G1976" s="258"/>
    </row>
    <row r="1977" spans="1:7" ht="15.85">
      <c r="A1977" s="126"/>
      <c r="B1977" s="257"/>
      <c r="C1977" s="95"/>
      <c r="D1977" s="95"/>
      <c r="E1977" s="95"/>
      <c r="F1977" s="95"/>
      <c r="G1977" s="258"/>
    </row>
    <row r="1978" spans="1:7" ht="15.85">
      <c r="A1978" s="126"/>
      <c r="B1978" s="257"/>
      <c r="C1978" s="95"/>
      <c r="D1978" s="95"/>
      <c r="E1978" s="95"/>
      <c r="F1978" s="95"/>
      <c r="G1978" s="258"/>
    </row>
    <row r="1979" spans="1:7" ht="15.85">
      <c r="A1979" s="126"/>
      <c r="B1979" s="257"/>
      <c r="C1979" s="95"/>
      <c r="D1979" s="95"/>
      <c r="E1979" s="95"/>
      <c r="F1979" s="95"/>
      <c r="G1979" s="258"/>
    </row>
    <row r="1980" spans="1:7" ht="15.85">
      <c r="A1980" s="126"/>
      <c r="B1980" s="257"/>
      <c r="C1980" s="95"/>
      <c r="D1980" s="95"/>
      <c r="E1980" s="95"/>
      <c r="F1980" s="95"/>
      <c r="G1980" s="258"/>
    </row>
    <row r="1981" spans="1:7" ht="15.85">
      <c r="A1981" s="126"/>
      <c r="B1981" s="257"/>
      <c r="C1981" s="95"/>
      <c r="D1981" s="95"/>
      <c r="E1981" s="95"/>
      <c r="F1981" s="95"/>
      <c r="G1981" s="258"/>
    </row>
    <row r="1982" spans="1:7" ht="15.85">
      <c r="A1982" s="126"/>
      <c r="B1982" s="257"/>
      <c r="C1982" s="95"/>
      <c r="D1982" s="95"/>
      <c r="E1982" s="95"/>
      <c r="F1982" s="95"/>
      <c r="G1982" s="258"/>
    </row>
    <row r="1983" spans="1:7" ht="15.85">
      <c r="A1983" s="126"/>
      <c r="B1983" s="257"/>
      <c r="C1983" s="95"/>
      <c r="D1983" s="95"/>
      <c r="E1983" s="95"/>
      <c r="F1983" s="95"/>
      <c r="G1983" s="258"/>
    </row>
    <row r="1984" spans="1:7" ht="15.85">
      <c r="A1984" s="126"/>
      <c r="B1984" s="257"/>
      <c r="C1984" s="95"/>
      <c r="D1984" s="95"/>
      <c r="E1984" s="95"/>
      <c r="F1984" s="95"/>
      <c r="G1984" s="258"/>
    </row>
    <row r="1985" spans="1:7" ht="15.85">
      <c r="A1985" s="126"/>
      <c r="B1985" s="257"/>
      <c r="C1985" s="95"/>
      <c r="D1985" s="95"/>
      <c r="E1985" s="95"/>
      <c r="F1985" s="95"/>
      <c r="G1985" s="258"/>
    </row>
    <row r="1986" spans="1:7" ht="15.85">
      <c r="A1986" s="126"/>
      <c r="B1986" s="257"/>
      <c r="C1986" s="95"/>
      <c r="D1986" s="95"/>
      <c r="E1986" s="95"/>
      <c r="F1986" s="95"/>
      <c r="G1986" s="258"/>
    </row>
    <row r="1987" spans="1:7" ht="15.85">
      <c r="A1987" s="126"/>
      <c r="B1987" s="257"/>
      <c r="C1987" s="95"/>
      <c r="D1987" s="95"/>
      <c r="E1987" s="95"/>
      <c r="F1987" s="95"/>
      <c r="G1987" s="258"/>
    </row>
    <row r="1988" spans="1:7" ht="15.85">
      <c r="A1988" s="126"/>
      <c r="B1988" s="257"/>
      <c r="C1988" s="95"/>
      <c r="D1988" s="95"/>
      <c r="E1988" s="95"/>
      <c r="F1988" s="95"/>
      <c r="G1988" s="258"/>
    </row>
    <row r="1989" spans="1:7" ht="15.85">
      <c r="A1989" s="126"/>
      <c r="B1989" s="257"/>
      <c r="C1989" s="95"/>
      <c r="D1989" s="95"/>
      <c r="E1989" s="95"/>
      <c r="F1989" s="95"/>
      <c r="G1989" s="258"/>
    </row>
    <row r="1990" spans="1:7" ht="15.85">
      <c r="A1990" s="126"/>
      <c r="B1990" s="257"/>
      <c r="C1990" s="95"/>
      <c r="D1990" s="95"/>
      <c r="E1990" s="95"/>
      <c r="F1990" s="95"/>
      <c r="G1990" s="258"/>
    </row>
    <row r="1991" spans="1:7" ht="15.85">
      <c r="A1991" s="126"/>
      <c r="B1991" s="257"/>
      <c r="C1991" s="95"/>
      <c r="D1991" s="95"/>
      <c r="E1991" s="95"/>
      <c r="F1991" s="95"/>
      <c r="G1991" s="258"/>
    </row>
    <row r="1992" spans="1:7" ht="15.85">
      <c r="A1992" s="126"/>
      <c r="B1992" s="257"/>
      <c r="C1992" s="95"/>
      <c r="D1992" s="95"/>
      <c r="E1992" s="95"/>
      <c r="F1992" s="95"/>
      <c r="G1992" s="258"/>
    </row>
    <row r="1993" spans="1:7" ht="15.85">
      <c r="A1993" s="126"/>
      <c r="B1993" s="257"/>
      <c r="C1993" s="95"/>
      <c r="D1993" s="95"/>
      <c r="E1993" s="95"/>
      <c r="F1993" s="95"/>
      <c r="G1993" s="258"/>
    </row>
    <row r="1994" spans="1:7" ht="15.85">
      <c r="A1994" s="126"/>
      <c r="B1994" s="257"/>
      <c r="C1994" s="95"/>
      <c r="D1994" s="95"/>
      <c r="E1994" s="95"/>
      <c r="F1994" s="95"/>
      <c r="G1994" s="258"/>
    </row>
    <row r="1995" spans="1:7" ht="15.85">
      <c r="A1995" s="126"/>
      <c r="B1995" s="257"/>
      <c r="C1995" s="95"/>
      <c r="D1995" s="95"/>
      <c r="E1995" s="95"/>
      <c r="F1995" s="95"/>
      <c r="G1995" s="258"/>
    </row>
    <row r="1996" spans="1:7" ht="15.85">
      <c r="A1996" s="126"/>
      <c r="B1996" s="257"/>
      <c r="C1996" s="95"/>
      <c r="D1996" s="95"/>
      <c r="E1996" s="95"/>
      <c r="F1996" s="95"/>
      <c r="G1996" s="258"/>
    </row>
    <row r="1997" spans="1:7" ht="15.85">
      <c r="A1997" s="126"/>
      <c r="B1997" s="257"/>
      <c r="C1997" s="95"/>
      <c r="D1997" s="95"/>
      <c r="E1997" s="95"/>
      <c r="F1997" s="95"/>
      <c r="G1997" s="258"/>
    </row>
    <row r="1998" spans="1:7" ht="15.85">
      <c r="A1998" s="126"/>
      <c r="B1998" s="257"/>
      <c r="C1998" s="95"/>
      <c r="D1998" s="95"/>
      <c r="E1998" s="95"/>
      <c r="F1998" s="95"/>
      <c r="G1998" s="258"/>
    </row>
    <row r="1999" spans="1:7" ht="15.85">
      <c r="A1999" s="126"/>
      <c r="B1999" s="257"/>
      <c r="C1999" s="95"/>
      <c r="D1999" s="95"/>
      <c r="E1999" s="95"/>
      <c r="F1999" s="95"/>
      <c r="G1999" s="258"/>
    </row>
    <row r="2000" spans="1:7" ht="15.85">
      <c r="A2000" s="126"/>
      <c r="B2000" s="257"/>
      <c r="C2000" s="95"/>
      <c r="D2000" s="95"/>
      <c r="E2000" s="95"/>
      <c r="F2000" s="95"/>
      <c r="G2000" s="258"/>
    </row>
    <row r="2001" spans="1:7" ht="15.85">
      <c r="A2001" s="126"/>
      <c r="B2001" s="257"/>
      <c r="C2001" s="95"/>
      <c r="D2001" s="95"/>
      <c r="E2001" s="95"/>
      <c r="F2001" s="95"/>
      <c r="G2001" s="258"/>
    </row>
    <row r="2002" spans="1:7" ht="15.85">
      <c r="A2002" s="126"/>
      <c r="B2002" s="257"/>
      <c r="C2002" s="95"/>
      <c r="D2002" s="95"/>
      <c r="E2002" s="95"/>
      <c r="F2002" s="95"/>
      <c r="G2002" s="258"/>
    </row>
    <row r="2003" spans="1:7" ht="15.85">
      <c r="A2003" s="126"/>
      <c r="B2003" s="257"/>
      <c r="C2003" s="95"/>
      <c r="D2003" s="95"/>
      <c r="E2003" s="95"/>
      <c r="F2003" s="95"/>
      <c r="G2003" s="258"/>
    </row>
    <row r="2004" spans="1:7" ht="15.85">
      <c r="A2004" s="126"/>
      <c r="B2004" s="257"/>
      <c r="C2004" s="95"/>
      <c r="D2004" s="95"/>
      <c r="E2004" s="95"/>
      <c r="F2004" s="95"/>
      <c r="G2004" s="258"/>
    </row>
    <row r="2005" spans="1:7" ht="15.8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7"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41" activePane="bottomLeft" state="frozen"/>
      <selection activeCell="A4" sqref="A4"/>
      <selection pane="bottomLeft" activeCell="A5" sqref="A5"/>
    </sheetView>
  </sheetViews>
  <sheetFormatPr defaultColWidth="8.88671875" defaultRowHeight="13"/>
  <cols>
    <col min="1" max="1" width="9.109375" style="173" bestFit="1" customWidth="1"/>
    <col min="2" max="2" width="42.88671875" style="173" customWidth="1"/>
    <col min="3" max="3" width="63.88671875" style="173" customWidth="1"/>
    <col min="4" max="4" width="25.6640625" style="173" customWidth="1"/>
    <col min="5" max="5" width="12.6640625" style="173" customWidth="1"/>
    <col min="6" max="6" width="12.6640625" style="174" customWidth="1"/>
    <col min="7" max="7" width="15.33203125" style="173" customWidth="1"/>
    <col min="8" max="8" width="23.88671875" style="173" customWidth="1"/>
    <col min="9" max="9" width="28.109375" style="173" customWidth="1"/>
    <col min="10" max="10" width="48.21875" style="173" hidden="1" customWidth="1"/>
    <col min="11" max="11" width="49.77734375" style="173" hidden="1" customWidth="1"/>
    <col min="12" max="16384" width="8.88671875" style="173"/>
  </cols>
  <sheetData>
    <row r="1" spans="1:11" ht="168.7"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85">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8671875" defaultRowHeight="13.7"/>
  <cols>
    <col min="1" max="1" width="14.6640625" style="148" customWidth="1"/>
    <col min="2" max="2" width="14" style="148" customWidth="1"/>
    <col min="3" max="3" width="6.109375" style="148" customWidth="1"/>
    <col min="4" max="4" width="56.21875" style="148" customWidth="1"/>
    <col min="5" max="5" width="53.77734375" style="216" customWidth="1"/>
    <col min="6" max="6" width="54.109375" style="148" customWidth="1"/>
    <col min="7" max="7" width="68.21875" style="148" customWidth="1"/>
    <col min="8" max="8" width="49.21875" style="148" customWidth="1"/>
    <col min="9" max="9" width="51.6640625" style="148" customWidth="1"/>
    <col min="10" max="10" width="50.21875" style="148" customWidth="1"/>
    <col min="11" max="11" width="51.88671875" customWidth="1"/>
    <col min="12" max="12" width="66.88671875" style="239" customWidth="1"/>
    <col min="13" max="13" width="46.109375" style="106" customWidth="1"/>
    <col min="14" max="15" width="8.88671875" style="106" customWidth="1"/>
    <col min="16" max="16384" width="8.88671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2.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42">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1.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4">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6">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1.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1.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1.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1.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8.400000000000006">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4">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2.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4">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8.400000000000006">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8"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1.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1.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2.6">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6.6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6">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1.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88.8">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7.95"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0.3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30.4">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5.2">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5.2">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1.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7.6">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8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5.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9.4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0.8">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55.7">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1.6">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91.5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86.4">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1.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4">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6.4">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8.400000000000006">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75">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0.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2.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2.1">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09.4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8.400000000000006">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2">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2">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85">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28.3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2.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4.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1.5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5.2">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1.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91.5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4">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01">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50.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6.80000000000001">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01">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5.8">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1.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4">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8.400000000000006">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4">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1.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4">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4">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4">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4">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4">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4">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4">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4">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4">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4">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2.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4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1.4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3.1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50.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8.400000000000006">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6.80000000000001">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9.4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6.80000000000001">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6">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32.6">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9.4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4.64999999999998">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5.2">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4">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8.400000000000006">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4">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0.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9.45">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59.9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6.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4">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6.80000000000001">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2.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5.2">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05.2">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7.8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4">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4">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1.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2">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75">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4">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4">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4">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4">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4">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4">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4">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8.8">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4">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8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9">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38.9">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8.8">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8.8">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9">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4">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8.400000000000006">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85">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9">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8.8">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1.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4">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8.8">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4">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4">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4">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4">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4">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4">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4">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4">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4">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4">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4">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4">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4">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4">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4">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4">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4">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4">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4">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4">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4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4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4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4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4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4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3"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4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1.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1.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75">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4">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1.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6">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75">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4">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4">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4">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4">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4">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4">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1.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1.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4">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1.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1.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4">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1.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75">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75">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75">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75">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8.400000000000006">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8.400000000000006">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8.400000000000006">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8.400000000000006">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4.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4.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4.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8.400000000000006">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4.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4.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7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4.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1.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1"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1"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1"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1"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75">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75">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75">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1.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1.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1.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1.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75">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7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75">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5.8">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1.05">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1.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1.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1.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1.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1.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59.95"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59.95"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1"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1"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1"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1"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4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4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4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4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8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4">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2.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4">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4">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8.400000000000006">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4">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4">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2.1">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Kevin Caroll</cp:lastModifiedBy>
  <cp:lastPrinted>2015-04-21T20:47:43Z</cp:lastPrinted>
  <dcterms:created xsi:type="dcterms:W3CDTF">2010-06-21T21:00:23Z</dcterms:created>
  <dcterms:modified xsi:type="dcterms:W3CDTF">2026-04-28T12:57:30Z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