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Z:\ISO\ROHS+REACH+EICC\2025\"/>
    </mc:Choice>
  </mc:AlternateContent>
  <xr:revisionPtr revIDLastSave="0" documentId="8_{3EF9D2D9-924C-4C96-B1B8-C745769ADBE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c r="C9"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V15" i="5"/>
  <c r="E15" i="5"/>
  <c r="V16" i="5"/>
  <c r="E16" i="5"/>
  <c r="V17" i="5"/>
  <c r="E17" i="5"/>
  <c r="V18" i="5"/>
  <c r="E18" i="5"/>
  <c r="V19" i="5"/>
  <c r="E19" i="5"/>
  <c r="X19" i="5" s="1"/>
  <c r="V20" i="5"/>
  <c r="E20" i="5"/>
  <c r="V21" i="5"/>
  <c r="E21" i="5"/>
  <c r="V22" i="5"/>
  <c r="E22" i="5"/>
  <c r="V23" i="5"/>
  <c r="E23" i="5"/>
  <c r="V24" i="5"/>
  <c r="E24" i="5"/>
  <c r="V25" i="5"/>
  <c r="E25" i="5"/>
  <c r="X25" i="5" s="1"/>
  <c r="V26" i="5"/>
  <c r="E26" i="5"/>
  <c r="X26" i="5" s="1"/>
  <c r="V27" i="5"/>
  <c r="E27" i="5"/>
  <c r="V28" i="5"/>
  <c r="E28" i="5"/>
  <c r="V29" i="5"/>
  <c r="E29" i="5"/>
  <c r="V30" i="5"/>
  <c r="E30" i="5"/>
  <c r="V31" i="5"/>
  <c r="E31" i="5"/>
  <c r="X31" i="5" s="1"/>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X49" i="5" s="1"/>
  <c r="V50" i="5"/>
  <c r="E50" i="5"/>
  <c r="V51" i="5"/>
  <c r="E51" i="5"/>
  <c r="V52" i="5"/>
  <c r="E52" i="5"/>
  <c r="V53" i="5"/>
  <c r="E53" i="5"/>
  <c r="V54" i="5"/>
  <c r="E54" i="5"/>
  <c r="V55" i="5"/>
  <c r="E55" i="5"/>
  <c r="X55" i="5" s="1"/>
  <c r="V56" i="5"/>
  <c r="E56" i="5"/>
  <c r="V57" i="5"/>
  <c r="E57" i="5"/>
  <c r="V58" i="5"/>
  <c r="E58" i="5"/>
  <c r="V59" i="5"/>
  <c r="E59" i="5"/>
  <c r="V60" i="5"/>
  <c r="E60" i="5"/>
  <c r="V61" i="5"/>
  <c r="E61" i="5"/>
  <c r="V62" i="5"/>
  <c r="E62" i="5"/>
  <c r="V63" i="5"/>
  <c r="E63" i="5"/>
  <c r="V64" i="5"/>
  <c r="E64" i="5"/>
  <c r="V65" i="5"/>
  <c r="E65" i="5"/>
  <c r="V66" i="5"/>
  <c r="E66" i="5"/>
  <c r="V67" i="5"/>
  <c r="E67" i="5"/>
  <c r="X67" i="5" s="1"/>
  <c r="V68" i="5"/>
  <c r="E68" i="5"/>
  <c r="V69" i="5"/>
  <c r="E69" i="5"/>
  <c r="V70" i="5"/>
  <c r="E70" i="5"/>
  <c r="V71" i="5"/>
  <c r="E71" i="5"/>
  <c r="V72" i="5"/>
  <c r="E72" i="5"/>
  <c r="V73" i="5"/>
  <c r="E73" i="5"/>
  <c r="X73" i="5" s="1"/>
  <c r="V74" i="5"/>
  <c r="E74" i="5"/>
  <c r="X74" i="5" s="1"/>
  <c r="V75" i="5"/>
  <c r="E75" i="5"/>
  <c r="V76" i="5"/>
  <c r="E76" i="5"/>
  <c r="V77" i="5"/>
  <c r="E77" i="5"/>
  <c r="V78" i="5"/>
  <c r="E78" i="5"/>
  <c r="V79" i="5"/>
  <c r="E79" i="5"/>
  <c r="X79" i="5" s="1"/>
  <c r="V80" i="5"/>
  <c r="E80" i="5"/>
  <c r="V81" i="5"/>
  <c r="E81" i="5"/>
  <c r="V82" i="5"/>
  <c r="E82" i="5"/>
  <c r="V83" i="5"/>
  <c r="E83" i="5"/>
  <c r="V84" i="5"/>
  <c r="E84" i="5"/>
  <c r="V85" i="5"/>
  <c r="E85" i="5"/>
  <c r="X85" i="5" s="1"/>
  <c r="V86" i="5"/>
  <c r="E86" i="5"/>
  <c r="V87" i="5"/>
  <c r="E87" i="5"/>
  <c r="V88" i="5"/>
  <c r="E88" i="5"/>
  <c r="V89" i="5"/>
  <c r="E89" i="5"/>
  <c r="V90" i="5"/>
  <c r="E90" i="5"/>
  <c r="V91" i="5"/>
  <c r="E91" i="5"/>
  <c r="V92" i="5"/>
  <c r="E92" i="5"/>
  <c r="V93" i="5"/>
  <c r="E93" i="5"/>
  <c r="V94" i="5"/>
  <c r="E94" i="5"/>
  <c r="V95" i="5"/>
  <c r="E95" i="5"/>
  <c r="V96" i="5"/>
  <c r="E96" i="5"/>
  <c r="V97" i="5"/>
  <c r="E97" i="5"/>
  <c r="X97" i="5" s="1"/>
  <c r="V98" i="5"/>
  <c r="E98" i="5"/>
  <c r="V99" i="5"/>
  <c r="E99" i="5"/>
  <c r="V100" i="5"/>
  <c r="E100" i="5"/>
  <c r="V101" i="5"/>
  <c r="E101" i="5"/>
  <c r="V102" i="5"/>
  <c r="E102" i="5"/>
  <c r="V103" i="5"/>
  <c r="E103" i="5"/>
  <c r="V104" i="5"/>
  <c r="E104" i="5"/>
  <c r="V105" i="5"/>
  <c r="E105" i="5"/>
  <c r="V106" i="5"/>
  <c r="E106" i="5"/>
  <c r="V107" i="5"/>
  <c r="E107" i="5"/>
  <c r="V108" i="5"/>
  <c r="E108" i="5"/>
  <c r="V109" i="5"/>
  <c r="E109" i="5"/>
  <c r="X109" i="5" s="1"/>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X127" i="5" s="1"/>
  <c r="V128" i="5"/>
  <c r="E128" i="5"/>
  <c r="V129" i="5"/>
  <c r="E129" i="5"/>
  <c r="V130" i="5"/>
  <c r="E130" i="5"/>
  <c r="V131" i="5"/>
  <c r="E131" i="5"/>
  <c r="V132" i="5"/>
  <c r="E132" i="5"/>
  <c r="V133" i="5"/>
  <c r="E133" i="5"/>
  <c r="X133" i="5" s="1"/>
  <c r="V134" i="5"/>
  <c r="E134" i="5"/>
  <c r="V135" i="5"/>
  <c r="E135" i="5"/>
  <c r="V136" i="5"/>
  <c r="E136" i="5"/>
  <c r="V137" i="5"/>
  <c r="E137" i="5"/>
  <c r="V138" i="5"/>
  <c r="E138" i="5"/>
  <c r="V139" i="5"/>
  <c r="E139" i="5"/>
  <c r="X139" i="5" s="1"/>
  <c r="V140" i="5"/>
  <c r="E140" i="5"/>
  <c r="V141" i="5"/>
  <c r="E141" i="5"/>
  <c r="V142" i="5"/>
  <c r="E142" i="5"/>
  <c r="V143" i="5"/>
  <c r="E143" i="5"/>
  <c r="V144" i="5"/>
  <c r="E144" i="5"/>
  <c r="V145" i="5"/>
  <c r="E145" i="5"/>
  <c r="X145" i="5" s="1"/>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X169" i="5" s="1"/>
  <c r="V170" i="5"/>
  <c r="E170" i="5"/>
  <c r="X170" i="5" s="1"/>
  <c r="V171" i="5"/>
  <c r="E171" i="5"/>
  <c r="V172" i="5"/>
  <c r="E172" i="5"/>
  <c r="V173" i="5"/>
  <c r="E173" i="5"/>
  <c r="V174" i="5"/>
  <c r="E174" i="5"/>
  <c r="V175" i="5"/>
  <c r="E175" i="5"/>
  <c r="X175" i="5" s="1"/>
  <c r="V176" i="5"/>
  <c r="E176" i="5"/>
  <c r="V177" i="5"/>
  <c r="E177" i="5"/>
  <c r="V178" i="5"/>
  <c r="E178" i="5"/>
  <c r="V179" i="5"/>
  <c r="E179" i="5"/>
  <c r="V180" i="5"/>
  <c r="E180" i="5"/>
  <c r="V181" i="5"/>
  <c r="E181" i="5"/>
  <c r="X181" i="5" s="1"/>
  <c r="V182" i="5"/>
  <c r="E182" i="5"/>
  <c r="V183" i="5"/>
  <c r="E183" i="5"/>
  <c r="V184" i="5"/>
  <c r="E184" i="5"/>
  <c r="V185" i="5"/>
  <c r="E185" i="5"/>
  <c r="V186" i="5"/>
  <c r="E186" i="5"/>
  <c r="V187" i="5"/>
  <c r="E187" i="5"/>
  <c r="X187" i="5" s="1"/>
  <c r="V188" i="5"/>
  <c r="E188" i="5"/>
  <c r="V189" i="5"/>
  <c r="E189" i="5"/>
  <c r="V190" i="5"/>
  <c r="E190" i="5"/>
  <c r="V191" i="5"/>
  <c r="E191" i="5"/>
  <c r="V192" i="5"/>
  <c r="E192" i="5"/>
  <c r="V193" i="5"/>
  <c r="E193" i="5"/>
  <c r="V194" i="5"/>
  <c r="E194" i="5"/>
  <c r="V195" i="5"/>
  <c r="E195" i="5"/>
  <c r="V196" i="5"/>
  <c r="E196" i="5"/>
  <c r="V197" i="5"/>
  <c r="E197" i="5"/>
  <c r="V198" i="5"/>
  <c r="E198" i="5"/>
  <c r="V199" i="5"/>
  <c r="E199" i="5"/>
  <c r="X199" i="5" s="1"/>
  <c r="V200" i="5"/>
  <c r="E200" i="5"/>
  <c r="V201" i="5"/>
  <c r="E201" i="5"/>
  <c r="V202" i="5"/>
  <c r="E202" i="5"/>
  <c r="V203" i="5"/>
  <c r="E203" i="5"/>
  <c r="V204" i="5"/>
  <c r="E204" i="5"/>
  <c r="V205" i="5"/>
  <c r="E205" i="5"/>
  <c r="X205" i="5" s="1"/>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X223" i="5" s="1"/>
  <c r="V224" i="5"/>
  <c r="E224" i="5"/>
  <c r="V225" i="5"/>
  <c r="E225" i="5"/>
  <c r="V226" i="5"/>
  <c r="E226" i="5"/>
  <c r="V227" i="5"/>
  <c r="E227" i="5"/>
  <c r="V228" i="5"/>
  <c r="E228" i="5"/>
  <c r="V229" i="5"/>
  <c r="E229" i="5"/>
  <c r="X229" i="5" s="1"/>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V252" i="5"/>
  <c r="E252" i="5"/>
  <c r="V253" i="5"/>
  <c r="E253" i="5"/>
  <c r="V254" i="5"/>
  <c r="E254" i="5"/>
  <c r="V255" i="5"/>
  <c r="E255" i="5"/>
  <c r="V256" i="5"/>
  <c r="E256" i="5"/>
  <c r="V257" i="5"/>
  <c r="E257" i="5"/>
  <c r="V258" i="5"/>
  <c r="E258" i="5"/>
  <c r="V259" i="5"/>
  <c r="E259" i="5"/>
  <c r="X259" i="5" s="1"/>
  <c r="V260" i="5"/>
  <c r="E260" i="5"/>
  <c r="V261" i="5"/>
  <c r="E261" i="5"/>
  <c r="V262" i="5"/>
  <c r="E262" i="5"/>
  <c r="V263" i="5"/>
  <c r="E263" i="5"/>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V292" i="5"/>
  <c r="E292" i="5"/>
  <c r="V293" i="5"/>
  <c r="E293" i="5"/>
  <c r="V294" i="5"/>
  <c r="E294" i="5"/>
  <c r="V295" i="5"/>
  <c r="E295" i="5"/>
  <c r="X295" i="5" s="1"/>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X349" i="5" s="1"/>
  <c r="V350" i="5"/>
  <c r="E350" i="5"/>
  <c r="V351" i="5"/>
  <c r="E351" i="5"/>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X379" i="5" s="1"/>
  <c r="V380" i="5"/>
  <c r="E380" i="5"/>
  <c r="V381" i="5"/>
  <c r="E381" i="5"/>
  <c r="V382" i="5"/>
  <c r="E382" i="5"/>
  <c r="V383" i="5"/>
  <c r="E383" i="5"/>
  <c r="V384" i="5"/>
  <c r="E384" i="5"/>
  <c r="V385" i="5"/>
  <c r="E385" i="5"/>
  <c r="X385" i="5" s="1"/>
  <c r="V386" i="5"/>
  <c r="E386" i="5"/>
  <c r="V387" i="5"/>
  <c r="E387" i="5"/>
  <c r="V388" i="5"/>
  <c r="E388" i="5"/>
  <c r="V389" i="5"/>
  <c r="E389" i="5"/>
  <c r="V390" i="5"/>
  <c r="E390" i="5"/>
  <c r="V391" i="5"/>
  <c r="E391" i="5"/>
  <c r="V392" i="5"/>
  <c r="E392" i="5"/>
  <c r="X392" i="5" s="1"/>
  <c r="V393" i="5"/>
  <c r="E393" i="5"/>
  <c r="V394" i="5"/>
  <c r="E394" i="5"/>
  <c r="V395" i="5"/>
  <c r="E395" i="5"/>
  <c r="V396" i="5"/>
  <c r="E396" i="5"/>
  <c r="V397" i="5"/>
  <c r="E397" i="5"/>
  <c r="X397" i="5" s="1"/>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X421" i="5" s="1"/>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X445" i="5" s="1"/>
  <c r="V446" i="5"/>
  <c r="E446" i="5"/>
  <c r="V447" i="5"/>
  <c r="E447" i="5"/>
  <c r="V448" i="5"/>
  <c r="E448" i="5"/>
  <c r="V449" i="5"/>
  <c r="E449" i="5"/>
  <c r="V450" i="5"/>
  <c r="E450" i="5"/>
  <c r="V451" i="5"/>
  <c r="E451" i="5"/>
  <c r="V452" i="5"/>
  <c r="E452" i="5"/>
  <c r="X452" i="5" s="1"/>
  <c r="V453" i="5"/>
  <c r="E453" i="5"/>
  <c r="V454" i="5"/>
  <c r="E454" i="5"/>
  <c r="V455" i="5"/>
  <c r="E455" i="5"/>
  <c r="V456" i="5"/>
  <c r="E456" i="5"/>
  <c r="V457" i="5"/>
  <c r="E457" i="5"/>
  <c r="X457" i="5" s="1"/>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X547" i="5" s="1"/>
  <c r="V548" i="5"/>
  <c r="E548" i="5"/>
  <c r="X548" i="5" s="1"/>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X656" i="5" s="1"/>
  <c r="V657" i="5"/>
  <c r="E657" i="5"/>
  <c r="V658" i="5"/>
  <c r="E658" i="5"/>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V682" i="5"/>
  <c r="E682" i="5"/>
  <c r="V683" i="5"/>
  <c r="E683" i="5"/>
  <c r="V684" i="5"/>
  <c r="E684" i="5"/>
  <c r="V685" i="5"/>
  <c r="E685" i="5"/>
  <c r="X685" i="5" s="1"/>
  <c r="V686" i="5"/>
  <c r="E686" i="5"/>
  <c r="V687" i="5"/>
  <c r="E687" i="5"/>
  <c r="V688" i="5"/>
  <c r="E688" i="5"/>
  <c r="V689" i="5"/>
  <c r="E689" i="5"/>
  <c r="V690" i="5"/>
  <c r="E690" i="5"/>
  <c r="V691" i="5"/>
  <c r="E691" i="5"/>
  <c r="X691" i="5" s="1"/>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X709" i="5" s="1"/>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X727" i="5" s="1"/>
  <c r="V728" i="5"/>
  <c r="E728" i="5"/>
  <c r="X728" i="5" s="1"/>
  <c r="V729" i="5"/>
  <c r="E729" i="5"/>
  <c r="V730" i="5"/>
  <c r="E730" i="5"/>
  <c r="V731" i="5"/>
  <c r="E731" i="5"/>
  <c r="V732" i="5"/>
  <c r="E732" i="5"/>
  <c r="V733" i="5"/>
  <c r="E733" i="5"/>
  <c r="X733" i="5" s="1"/>
  <c r="V734" i="5"/>
  <c r="E734" i="5"/>
  <c r="X734" i="5" s="1"/>
  <c r="V735" i="5"/>
  <c r="E735" i="5"/>
  <c r="V736" i="5"/>
  <c r="E736" i="5"/>
  <c r="V737" i="5"/>
  <c r="E737" i="5"/>
  <c r="V738" i="5"/>
  <c r="E738" i="5"/>
  <c r="V739" i="5"/>
  <c r="E739" i="5"/>
  <c r="X739" i="5" s="1"/>
  <c r="V740" i="5"/>
  <c r="E740" i="5"/>
  <c r="V741" i="5"/>
  <c r="E741" i="5"/>
  <c r="V742" i="5"/>
  <c r="E742" i="5"/>
  <c r="V743" i="5"/>
  <c r="E743" i="5"/>
  <c r="V744" i="5"/>
  <c r="E744" i="5"/>
  <c r="V745" i="5"/>
  <c r="E745" i="5"/>
  <c r="X745" i="5" s="1"/>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X763" i="5" s="1"/>
  <c r="V764" i="5"/>
  <c r="E764" i="5"/>
  <c r="V765" i="5"/>
  <c r="E765" i="5"/>
  <c r="V766" i="5"/>
  <c r="E766" i="5"/>
  <c r="V767" i="5"/>
  <c r="E767" i="5"/>
  <c r="V768" i="5"/>
  <c r="E768" i="5"/>
  <c r="V769" i="5"/>
  <c r="E769" i="5"/>
  <c r="X769" i="5" s="1"/>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X782" i="5" s="1"/>
  <c r="V783" i="5"/>
  <c r="E783" i="5"/>
  <c r="V784" i="5"/>
  <c r="E784" i="5"/>
  <c r="V785" i="5"/>
  <c r="E785" i="5"/>
  <c r="V786" i="5"/>
  <c r="E786" i="5"/>
  <c r="V787" i="5"/>
  <c r="E787" i="5"/>
  <c r="X787" i="5" s="1"/>
  <c r="V788" i="5"/>
  <c r="E788" i="5"/>
  <c r="V789" i="5"/>
  <c r="E789" i="5"/>
  <c r="V790" i="5"/>
  <c r="E790" i="5"/>
  <c r="V791" i="5"/>
  <c r="E791" i="5"/>
  <c r="V792" i="5"/>
  <c r="E792" i="5"/>
  <c r="V793" i="5"/>
  <c r="E793" i="5"/>
  <c r="X793" i="5" s="1"/>
  <c r="V794" i="5"/>
  <c r="E794" i="5"/>
  <c r="V795" i="5"/>
  <c r="E795" i="5"/>
  <c r="V796" i="5"/>
  <c r="E796" i="5"/>
  <c r="V797" i="5"/>
  <c r="E797" i="5"/>
  <c r="V798" i="5"/>
  <c r="E798" i="5"/>
  <c r="V799" i="5"/>
  <c r="E799" i="5"/>
  <c r="V800" i="5"/>
  <c r="E800" i="5"/>
  <c r="V801" i="5"/>
  <c r="E801" i="5"/>
  <c r="V802" i="5"/>
  <c r="E802" i="5"/>
  <c r="V803" i="5"/>
  <c r="E803" i="5"/>
  <c r="V804" i="5"/>
  <c r="E804" i="5"/>
  <c r="V805" i="5"/>
  <c r="E805" i="5"/>
  <c r="X805" i="5" s="1"/>
  <c r="V806" i="5"/>
  <c r="E806" i="5"/>
  <c r="V807" i="5"/>
  <c r="E807" i="5"/>
  <c r="V808" i="5"/>
  <c r="E808" i="5"/>
  <c r="V809" i="5"/>
  <c r="E809" i="5"/>
  <c r="V810" i="5"/>
  <c r="E810" i="5"/>
  <c r="V811" i="5"/>
  <c r="E811" i="5"/>
  <c r="V812" i="5"/>
  <c r="E812" i="5"/>
  <c r="X812" i="5" s="1"/>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X835" i="5" s="1"/>
  <c r="V836" i="5"/>
  <c r="E836" i="5"/>
  <c r="X836" i="5" s="1"/>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X919" i="5" s="1"/>
  <c r="V920" i="5"/>
  <c r="E920" i="5"/>
  <c r="V921" i="5"/>
  <c r="E921" i="5"/>
  <c r="V922" i="5"/>
  <c r="E922" i="5"/>
  <c r="V923" i="5"/>
  <c r="E923" i="5"/>
  <c r="V924" i="5"/>
  <c r="E924" i="5"/>
  <c r="V925" i="5"/>
  <c r="E925" i="5"/>
  <c r="X925" i="5" s="1"/>
  <c r="V926" i="5"/>
  <c r="E926" i="5"/>
  <c r="V927" i="5"/>
  <c r="E927" i="5"/>
  <c r="V928" i="5"/>
  <c r="E928" i="5"/>
  <c r="V929" i="5"/>
  <c r="E929" i="5"/>
  <c r="V930" i="5"/>
  <c r="E930" i="5"/>
  <c r="V931" i="5"/>
  <c r="E931" i="5"/>
  <c r="X931" i="5" s="1"/>
  <c r="V932" i="5"/>
  <c r="E932" i="5"/>
  <c r="V933" i="5"/>
  <c r="E933" i="5"/>
  <c r="V934" i="5"/>
  <c r="E934" i="5"/>
  <c r="V935" i="5"/>
  <c r="E935" i="5"/>
  <c r="V936" i="5"/>
  <c r="E936" i="5"/>
  <c r="V937" i="5"/>
  <c r="E937" i="5"/>
  <c r="X937" i="5" s="1"/>
  <c r="V938" i="5"/>
  <c r="E938" i="5"/>
  <c r="V939" i="5"/>
  <c r="E939" i="5"/>
  <c r="V940" i="5"/>
  <c r="E940" i="5"/>
  <c r="V941" i="5"/>
  <c r="E941" i="5"/>
  <c r="V942" i="5"/>
  <c r="E942" i="5"/>
  <c r="V943" i="5"/>
  <c r="E943" i="5"/>
  <c r="X943" i="5" s="1"/>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X1009" i="5" s="1"/>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X1027" i="5" s="1"/>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V1055" i="5"/>
  <c r="E1055" i="5"/>
  <c r="V1056" i="5"/>
  <c r="E1056" i="5"/>
  <c r="V1057" i="5"/>
  <c r="E1057" i="5"/>
  <c r="X1057" i="5" s="1"/>
  <c r="V1058" i="5"/>
  <c r="E1058" i="5"/>
  <c r="V1059" i="5"/>
  <c r="E1059" i="5"/>
  <c r="V1060" i="5"/>
  <c r="E1060" i="5"/>
  <c r="V1061" i="5"/>
  <c r="E1061" i="5"/>
  <c r="V1062" i="5"/>
  <c r="E1062" i="5"/>
  <c r="V1063" i="5"/>
  <c r="E1063" i="5"/>
  <c r="X1063" i="5" s="1"/>
  <c r="V1064" i="5"/>
  <c r="E1064" i="5"/>
  <c r="V1065" i="5"/>
  <c r="E1065" i="5"/>
  <c r="V1066" i="5"/>
  <c r="E1066" i="5"/>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X1087" i="5" s="1"/>
  <c r="V1088" i="5"/>
  <c r="E1088" i="5"/>
  <c r="V1089" i="5"/>
  <c r="E1089" i="5"/>
  <c r="V1090" i="5"/>
  <c r="E1090" i="5"/>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V1102" i="5"/>
  <c r="E1102" i="5"/>
  <c r="V1103" i="5"/>
  <c r="E1103" i="5"/>
  <c r="V1104" i="5"/>
  <c r="E1104" i="5"/>
  <c r="V1105" i="5"/>
  <c r="E1105" i="5"/>
  <c r="X1105" i="5" s="1"/>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X1130" i="5" s="1"/>
  <c r="V1131" i="5"/>
  <c r="E1131" i="5"/>
  <c r="V1132" i="5"/>
  <c r="E1132" i="5"/>
  <c r="V1133" i="5"/>
  <c r="E1133" i="5"/>
  <c r="V1134" i="5"/>
  <c r="E1134" i="5"/>
  <c r="V1135" i="5"/>
  <c r="E1135" i="5"/>
  <c r="X1135" i="5" s="1"/>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V1147" i="5"/>
  <c r="E1147" i="5"/>
  <c r="X1147" i="5" s="1"/>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V1161" i="5"/>
  <c r="E1161" i="5"/>
  <c r="V1162" i="5"/>
  <c r="E1162" i="5"/>
  <c r="V1163" i="5"/>
  <c r="E1163" i="5"/>
  <c r="V1164" i="5"/>
  <c r="E1164" i="5"/>
  <c r="V1165" i="5"/>
  <c r="E1165" i="5"/>
  <c r="X1165" i="5" s="1"/>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X1201" i="5" s="1"/>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X1213" i="5" s="1"/>
  <c r="V1214" i="5"/>
  <c r="E1214" i="5"/>
  <c r="V1215" i="5"/>
  <c r="E1215" i="5"/>
  <c r="V1216" i="5"/>
  <c r="E1216" i="5"/>
  <c r="V1217" i="5"/>
  <c r="E1217" i="5"/>
  <c r="V1218" i="5"/>
  <c r="E1218" i="5"/>
  <c r="V1219" i="5"/>
  <c r="E1219" i="5"/>
  <c r="X1219" i="5" s="1"/>
  <c r="V1220" i="5"/>
  <c r="E1220" i="5"/>
  <c r="V1221" i="5"/>
  <c r="E1221" i="5"/>
  <c r="V1222" i="5"/>
  <c r="E1222" i="5"/>
  <c r="V1223" i="5"/>
  <c r="E1223" i="5"/>
  <c r="V1224" i="5"/>
  <c r="E1224" i="5"/>
  <c r="V1225" i="5"/>
  <c r="E1225" i="5"/>
  <c r="X1225" i="5" s="1"/>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X1237" i="5" s="1"/>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X1261" i="5" s="1"/>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X1273" i="5" s="1"/>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X1333" i="5" s="1"/>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X1345" i="5" s="1"/>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X1357" i="5" s="1"/>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X1387" i="5" s="1"/>
  <c r="V1388" i="5"/>
  <c r="E1388" i="5"/>
  <c r="V1389" i="5"/>
  <c r="E1389" i="5"/>
  <c r="V1390" i="5"/>
  <c r="E1390" i="5"/>
  <c r="V1391" i="5"/>
  <c r="E1391" i="5"/>
  <c r="V1392" i="5"/>
  <c r="E1392" i="5"/>
  <c r="V1393" i="5"/>
  <c r="E1393" i="5"/>
  <c r="X1393" i="5" s="1"/>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X1435" i="5" s="1"/>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V1450" i="5"/>
  <c r="E1450" i="5"/>
  <c r="V1451" i="5"/>
  <c r="E1451" i="5"/>
  <c r="V1452" i="5"/>
  <c r="E1452" i="5"/>
  <c r="V1453" i="5"/>
  <c r="E1453" i="5"/>
  <c r="X1453" i="5" s="1"/>
  <c r="V1454" i="5"/>
  <c r="E1454" i="5"/>
  <c r="V1455" i="5"/>
  <c r="E1455" i="5"/>
  <c r="V1456" i="5"/>
  <c r="E1456" i="5"/>
  <c r="V1457" i="5"/>
  <c r="E1457" i="5"/>
  <c r="V1458" i="5"/>
  <c r="E1458" i="5"/>
  <c r="V1459" i="5"/>
  <c r="E1459" i="5"/>
  <c r="X1459" i="5" s="1"/>
  <c r="V1460" i="5"/>
  <c r="E1460" i="5"/>
  <c r="V1461" i="5"/>
  <c r="E1461" i="5"/>
  <c r="V1462" i="5"/>
  <c r="E1462" i="5"/>
  <c r="V1463" i="5"/>
  <c r="E1463" i="5"/>
  <c r="V1464" i="5"/>
  <c r="E1464" i="5"/>
  <c r="V1465" i="5"/>
  <c r="E1465" i="5"/>
  <c r="X1465" i="5" s="1"/>
  <c r="V1466" i="5"/>
  <c r="E1466" i="5"/>
  <c r="X1466" i="5" s="1"/>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X1483" i="5" s="1"/>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X1495" i="5" s="1"/>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X1513" i="5" s="1"/>
  <c r="V1514" i="5"/>
  <c r="E1514" i="5"/>
  <c r="V1515" i="5"/>
  <c r="E1515" i="5"/>
  <c r="V1516" i="5"/>
  <c r="E1516" i="5"/>
  <c r="V1517" i="5"/>
  <c r="E1517" i="5"/>
  <c r="V1518" i="5"/>
  <c r="E1518" i="5"/>
  <c r="V1519" i="5"/>
  <c r="E1519" i="5"/>
  <c r="X1519" i="5" s="1"/>
  <c r="V1520" i="5"/>
  <c r="E1520" i="5"/>
  <c r="V1521" i="5"/>
  <c r="E1521" i="5"/>
  <c r="V1522" i="5"/>
  <c r="E1522" i="5"/>
  <c r="V1523" i="5"/>
  <c r="E1523" i="5"/>
  <c r="V1524" i="5"/>
  <c r="E1524" i="5"/>
  <c r="V1525" i="5"/>
  <c r="E1525" i="5"/>
  <c r="X1525" i="5" s="1"/>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X1537" i="5" s="1"/>
  <c r="V1538" i="5"/>
  <c r="E1538" i="5"/>
  <c r="V1539" i="5"/>
  <c r="E1539" i="5"/>
  <c r="V1540" i="5"/>
  <c r="E1540" i="5"/>
  <c r="V1541" i="5"/>
  <c r="E1541" i="5"/>
  <c r="V1542" i="5"/>
  <c r="E1542" i="5"/>
  <c r="V1543" i="5"/>
  <c r="E1543" i="5"/>
  <c r="X1543" i="5" s="1"/>
  <c r="V1544" i="5"/>
  <c r="E1544" i="5"/>
  <c r="V1545" i="5"/>
  <c r="E1545" i="5"/>
  <c r="V1546" i="5"/>
  <c r="E1546" i="5"/>
  <c r="V1547" i="5"/>
  <c r="E1547" i="5"/>
  <c r="V1548" i="5"/>
  <c r="E1548" i="5"/>
  <c r="V1549" i="5"/>
  <c r="E1549" i="5"/>
  <c r="X1549" i="5" s="1"/>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X1621" i="5" s="1"/>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X1765" i="5" s="1"/>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X1843" i="5" s="1"/>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V1878" i="5"/>
  <c r="E1878" i="5"/>
  <c r="V1879" i="5"/>
  <c r="E1879" i="5"/>
  <c r="X1879" i="5" s="1"/>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X1891" i="5" s="1"/>
  <c r="V1892" i="5"/>
  <c r="E1892" i="5"/>
  <c r="V1893" i="5"/>
  <c r="E1893" i="5"/>
  <c r="V1894" i="5"/>
  <c r="E1894" i="5"/>
  <c r="V1895" i="5"/>
  <c r="E1895" i="5"/>
  <c r="V1896" i="5"/>
  <c r="E1896" i="5"/>
  <c r="V1897" i="5"/>
  <c r="E1897" i="5"/>
  <c r="X1897" i="5" s="1"/>
  <c r="V1898" i="5"/>
  <c r="E1898" i="5"/>
  <c r="V1899" i="5"/>
  <c r="E1899" i="5"/>
  <c r="V1900" i="5"/>
  <c r="E1900" i="5"/>
  <c r="V1901" i="5"/>
  <c r="E1901" i="5"/>
  <c r="V1902" i="5"/>
  <c r="E1902" i="5"/>
  <c r="V1903" i="5"/>
  <c r="E1903" i="5"/>
  <c r="X1903" i="5" s="1"/>
  <c r="V1904" i="5"/>
  <c r="E1904" i="5"/>
  <c r="V1905" i="5"/>
  <c r="E1905" i="5"/>
  <c r="V1906" i="5"/>
  <c r="E1906" i="5"/>
  <c r="V1907" i="5"/>
  <c r="E1907" i="5"/>
  <c r="V1908" i="5"/>
  <c r="E1908" i="5"/>
  <c r="V1909" i="5"/>
  <c r="E1909" i="5"/>
  <c r="X1909" i="5" s="1"/>
  <c r="V1910" i="5"/>
  <c r="E1910" i="5"/>
  <c r="V1911" i="5"/>
  <c r="E1911" i="5"/>
  <c r="V1912" i="5"/>
  <c r="E1912" i="5"/>
  <c r="V1913" i="5"/>
  <c r="E1913" i="5"/>
  <c r="V1914" i="5"/>
  <c r="E1914" i="5"/>
  <c r="V1915" i="5"/>
  <c r="E1915" i="5"/>
  <c r="X1915" i="5" s="1"/>
  <c r="V1916" i="5"/>
  <c r="E1916" i="5"/>
  <c r="V1917" i="5"/>
  <c r="E1917" i="5"/>
  <c r="V1918" i="5"/>
  <c r="E1918" i="5"/>
  <c r="V1919" i="5"/>
  <c r="E1919" i="5"/>
  <c r="V1920" i="5"/>
  <c r="E1920" i="5"/>
  <c r="V1921" i="5"/>
  <c r="E1921" i="5"/>
  <c r="X1921" i="5" s="1"/>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X1933" i="5" s="1"/>
  <c r="V1934" i="5"/>
  <c r="E1934" i="5"/>
  <c r="V1935" i="5"/>
  <c r="E1935" i="5"/>
  <c r="V1936" i="5"/>
  <c r="E1936" i="5"/>
  <c r="V1937" i="5"/>
  <c r="E1937" i="5"/>
  <c r="V1938" i="5"/>
  <c r="E1938" i="5"/>
  <c r="V1939" i="5"/>
  <c r="E1939" i="5"/>
  <c r="X1939" i="5" s="1"/>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V1961" i="5"/>
  <c r="E1961" i="5"/>
  <c r="V1962" i="5"/>
  <c r="E1962" i="5"/>
  <c r="V1963" i="5"/>
  <c r="E1963" i="5"/>
  <c r="X1963" i="5" s="1"/>
  <c r="V1964" i="5"/>
  <c r="E1964" i="5"/>
  <c r="V1965" i="5"/>
  <c r="E1965" i="5"/>
  <c r="V1966" i="5"/>
  <c r="E1966" i="5"/>
  <c r="V1967" i="5"/>
  <c r="E1967" i="5"/>
  <c r="V1968" i="5"/>
  <c r="E1968" i="5"/>
  <c r="V1969" i="5"/>
  <c r="E1969" i="5"/>
  <c r="X1969" i="5" s="1"/>
  <c r="V1970" i="5"/>
  <c r="E1970" i="5"/>
  <c r="V1971" i="5"/>
  <c r="E1971" i="5"/>
  <c r="V1972" i="5"/>
  <c r="E1972" i="5"/>
  <c r="V1973" i="5"/>
  <c r="E1973" i="5"/>
  <c r="V1974" i="5"/>
  <c r="E1974" i="5"/>
  <c r="V1975" i="5"/>
  <c r="E1975" i="5"/>
  <c r="X1975" i="5" s="1"/>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X1987" i="5" s="1"/>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X1999" i="5" s="1"/>
  <c r="V2000" i="5"/>
  <c r="E2000" i="5"/>
  <c r="V2001" i="5"/>
  <c r="E2001" i="5"/>
  <c r="V2002" i="5"/>
  <c r="E2002" i="5"/>
  <c r="V2003" i="5"/>
  <c r="E2003" i="5"/>
  <c r="V2004" i="5"/>
  <c r="E2004" i="5"/>
  <c r="V2005" i="5"/>
  <c r="E2005" i="5"/>
  <c r="X2005" i="5" s="1"/>
  <c r="V2006" i="5"/>
  <c r="E2006" i="5"/>
  <c r="V2007" i="5"/>
  <c r="E2007" i="5"/>
  <c r="V2008" i="5"/>
  <c r="E2008" i="5"/>
  <c r="V2009" i="5"/>
  <c r="E2009" i="5"/>
  <c r="V2010" i="5"/>
  <c r="E2010" i="5"/>
  <c r="V2011" i="5"/>
  <c r="E2011" i="5"/>
  <c r="X2011" i="5" s="1"/>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X2023" i="5" s="1"/>
  <c r="V2024" i="5"/>
  <c r="E2024" i="5"/>
  <c r="V2025" i="5"/>
  <c r="E2025" i="5"/>
  <c r="V2026" i="5"/>
  <c r="E2026" i="5"/>
  <c r="V2027" i="5"/>
  <c r="E2027" i="5"/>
  <c r="V2028" i="5"/>
  <c r="E2028" i="5"/>
  <c r="V2029" i="5"/>
  <c r="E2029" i="5"/>
  <c r="X2029" i="5" s="1"/>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V2079" i="5"/>
  <c r="E2079" i="5"/>
  <c r="V2080" i="5"/>
  <c r="E2080" i="5"/>
  <c r="V2081" i="5"/>
  <c r="E2081" i="5"/>
  <c r="V2082" i="5"/>
  <c r="E2082" i="5"/>
  <c r="V2083" i="5"/>
  <c r="E2083" i="5"/>
  <c r="X2083" i="5" s="1"/>
  <c r="V2084" i="5"/>
  <c r="E2084" i="5"/>
  <c r="V2085" i="5"/>
  <c r="E2085" i="5"/>
  <c r="V2086" i="5"/>
  <c r="E2086" i="5"/>
  <c r="V2087" i="5"/>
  <c r="E2087" i="5"/>
  <c r="V2088" i="5"/>
  <c r="E2088" i="5"/>
  <c r="V2089" i="5"/>
  <c r="E2089" i="5"/>
  <c r="X2089" i="5" s="1"/>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X2113" i="5" s="1"/>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X2137" i="5" s="1"/>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X2203" i="5" s="1"/>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X2221" i="5" s="1"/>
  <c r="V2222" i="5"/>
  <c r="E2222" i="5"/>
  <c r="V2223" i="5"/>
  <c r="E2223" i="5"/>
  <c r="V2224" i="5"/>
  <c r="E2224" i="5"/>
  <c r="V2225" i="5"/>
  <c r="E2225" i="5"/>
  <c r="V2226" i="5"/>
  <c r="E2226" i="5"/>
  <c r="V2227" i="5"/>
  <c r="E2227" i="5"/>
  <c r="X2227" i="5" s="1"/>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X2239" i="5" s="1"/>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X2251" i="5" s="1"/>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X2311" i="5" s="1"/>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X2329" i="5" s="1"/>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X2341" i="5" s="1"/>
  <c r="V2342" i="5"/>
  <c r="E2342" i="5"/>
  <c r="X2342" i="5" s="1"/>
  <c r="V2343" i="5"/>
  <c r="E2343" i="5"/>
  <c r="V2344" i="5"/>
  <c r="E2344" i="5"/>
  <c r="V2345" i="5"/>
  <c r="E2345" i="5"/>
  <c r="V2346" i="5"/>
  <c r="E2346" i="5"/>
  <c r="V2347" i="5"/>
  <c r="E2347" i="5"/>
  <c r="V2348" i="5"/>
  <c r="E2348" i="5"/>
  <c r="V2349" i="5"/>
  <c r="E2349" i="5"/>
  <c r="V2350" i="5"/>
  <c r="E2350" i="5"/>
  <c r="V2351" i="5"/>
  <c r="E2351" i="5"/>
  <c r="V2352" i="5"/>
  <c r="E2352" i="5"/>
  <c r="V2353" i="5"/>
  <c r="E2353" i="5"/>
  <c r="X2353" i="5" s="1"/>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X2365" i="5" s="1"/>
  <c r="V2366" i="5"/>
  <c r="E2366" i="5"/>
  <c r="V2367" i="5"/>
  <c r="E2367" i="5"/>
  <c r="V2368" i="5"/>
  <c r="E2368" i="5"/>
  <c r="V2369" i="5"/>
  <c r="E2369" i="5"/>
  <c r="V2370" i="5"/>
  <c r="E2370" i="5"/>
  <c r="V2371" i="5"/>
  <c r="E2371" i="5"/>
  <c r="X2371" i="5" s="1"/>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X2413" i="5" s="1"/>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X2437" i="5" s="1"/>
  <c r="V2438" i="5"/>
  <c r="E2438" i="5"/>
  <c r="V2439" i="5"/>
  <c r="E2439" i="5"/>
  <c r="V2440" i="5"/>
  <c r="E2440" i="5"/>
  <c r="V2441" i="5"/>
  <c r="E2441" i="5"/>
  <c r="V2442" i="5"/>
  <c r="E2442" i="5"/>
  <c r="V2443" i="5"/>
  <c r="E2443" i="5"/>
  <c r="X2443" i="5" s="1"/>
  <c r="V2444" i="5"/>
  <c r="E2444" i="5"/>
  <c r="V2445" i="5"/>
  <c r="E2445" i="5"/>
  <c r="V2446" i="5"/>
  <c r="E2446" i="5"/>
  <c r="V2447" i="5"/>
  <c r="E2447" i="5"/>
  <c r="V2448" i="5"/>
  <c r="E2448" i="5"/>
  <c r="V2449" i="5"/>
  <c r="E2449" i="5"/>
  <c r="X2449" i="5" s="1"/>
  <c r="V2450" i="5"/>
  <c r="E2450" i="5"/>
  <c r="X2450" i="5" s="1"/>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X33"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J23" i="5"/>
  <c r="AB32" i="5"/>
  <c r="J39" i="5"/>
  <c r="X53"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R1261" i="5"/>
  <c r="X1265" i="5"/>
  <c r="R1265" i="5"/>
  <c r="X1269" i="5"/>
  <c r="R1269" i="5"/>
  <c r="R1273" i="5"/>
  <c r="X1277" i="5"/>
  <c r="R1277" i="5"/>
  <c r="X1281" i="5"/>
  <c r="R1281" i="5"/>
  <c r="R1289" i="5"/>
  <c r="X1293" i="5"/>
  <c r="R1293" i="5"/>
  <c r="X1301"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C4" i="6" s="1"/>
  <c r="I5" i="6"/>
  <c r="C5" i="6" s="1"/>
  <c r="J21" i="6"/>
  <c r="I22" i="6"/>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4" i="5"/>
  <c r="AB17" i="5"/>
  <c r="AB16" i="5"/>
  <c r="AB15" i="5"/>
  <c r="H49" i="6"/>
  <c r="D49" i="6"/>
  <c r="H34" i="6"/>
  <c r="H32" i="6"/>
  <c r="D19" i="6"/>
  <c r="C19" i="6"/>
  <c r="K65" i="6"/>
  <c r="D24" i="6"/>
  <c r="X100" i="5"/>
  <c r="D27" i="6"/>
  <c r="C40" i="6"/>
  <c r="C41" i="6"/>
  <c r="C20" i="6"/>
  <c r="D20" i="6"/>
  <c r="C2" i="6"/>
  <c r="B2" i="6"/>
  <c r="F57" i="6"/>
  <c r="H57" i="6"/>
  <c r="H54" i="6"/>
  <c r="F62" i="6"/>
  <c r="H62" i="6"/>
  <c r="F58" i="6"/>
  <c r="H58" i="6"/>
  <c r="F60" i="6"/>
  <c r="H60" i="6"/>
  <c r="F63" i="6"/>
  <c r="H63" i="6"/>
  <c r="F59" i="6"/>
  <c r="H59" i="6"/>
  <c r="F55" i="6"/>
  <c r="D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D34" i="6"/>
  <c r="D31" i="6"/>
  <c r="C30" i="6"/>
  <c r="D30" i="6"/>
  <c r="D32" i="6"/>
  <c r="R16" i="5"/>
  <c r="I16" i="5"/>
  <c r="H16" i="5"/>
  <c r="J16" i="5"/>
  <c r="F16" i="5"/>
  <c r="H17" i="5"/>
  <c r="I17" i="5"/>
  <c r="J17" i="5"/>
  <c r="R17" i="5"/>
  <c r="F17" i="5"/>
  <c r="H15" i="5"/>
  <c r="J15" i="5"/>
  <c r="I15" i="5"/>
  <c r="F15" i="5"/>
  <c r="R15" i="5"/>
  <c r="I14" i="5"/>
  <c r="R14" i="5"/>
  <c r="J14" i="5"/>
  <c r="H14" i="5"/>
  <c r="F14" i="5"/>
  <c r="C49" i="6"/>
  <c r="C47" i="6"/>
  <c r="C60" i="6"/>
  <c r="D60" i="6"/>
  <c r="D58" i="6"/>
  <c r="D63" i="6"/>
  <c r="D62" i="6"/>
  <c r="C54" i="6"/>
  <c r="D54" i="6"/>
  <c r="D57" i="6"/>
  <c r="F56" i="6"/>
  <c r="H56" i="6"/>
  <c r="H55" i="6"/>
  <c r="D59" i="6"/>
  <c r="C59" i="6"/>
  <c r="X14" i="5"/>
  <c r="X17" i="5"/>
  <c r="X15" i="5"/>
  <c r="X16" i="5"/>
  <c r="D55" i="6"/>
  <c r="C55" i="6"/>
  <c r="D56" i="6"/>
  <c r="C56" i="6"/>
  <c r="S17" i="5"/>
  <c r="S16" i="5"/>
  <c r="S15" i="5"/>
  <c r="S14" i="5"/>
  <c r="G64" i="6" a="1"/>
  <c r="B5" i="5" l="1"/>
  <c r="AB5" i="5" s="1"/>
  <c r="G49" i="4"/>
  <c r="G37" i="4"/>
  <c r="B57" i="4"/>
  <c r="A40" i="6" s="1"/>
  <c r="A25" i="6"/>
  <c r="B13" i="5"/>
  <c r="G67" i="4"/>
  <c r="G43" i="4"/>
  <c r="C12" i="5"/>
  <c r="G31" i="4"/>
  <c r="C11" i="5"/>
  <c r="G61" i="4"/>
  <c r="B11" i="5"/>
  <c r="C10" i="5"/>
  <c r="C7" i="5"/>
  <c r="B7" i="5"/>
  <c r="B6" i="5"/>
  <c r="G55" i="4"/>
  <c r="G64" i="6"/>
  <c r="B9" i="5"/>
  <c r="B12" i="5"/>
  <c r="B10" i="5"/>
  <c r="V10" i="5" s="1"/>
  <c r="C8" i="5"/>
  <c r="C13" i="5"/>
  <c r="B8" i="5"/>
  <c r="C6" i="5"/>
  <c r="AB7" i="5" l="1"/>
  <c r="V5" i="5"/>
  <c r="AB11" i="5"/>
  <c r="V7" i="5"/>
  <c r="E7" i="5" s="1"/>
  <c r="V11" i="5"/>
  <c r="G11" i="5" s="1"/>
  <c r="F10" i="5"/>
  <c r="H10" i="5"/>
  <c r="R10" i="5"/>
  <c r="G10" i="5"/>
  <c r="I10" i="5"/>
  <c r="J10" i="5"/>
  <c r="E10" i="5"/>
  <c r="X10" i="5" s="1"/>
  <c r="V8" i="5"/>
  <c r="AB12" i="5"/>
  <c r="V12" i="5"/>
  <c r="AB9" i="5"/>
  <c r="V6" i="5"/>
  <c r="AB6" i="5"/>
  <c r="G65" i="6"/>
  <c r="H65" i="6" s="1"/>
  <c r="AB8" i="5"/>
  <c r="G66" i="6"/>
  <c r="H66" i="6" s="1"/>
  <c r="G68" i="6"/>
  <c r="H68" i="6" s="1"/>
  <c r="G67" i="6"/>
  <c r="H67" i="6" s="1"/>
  <c r="V9" i="5"/>
  <c r="V13" i="5"/>
  <c r="G13" i="5" s="1"/>
  <c r="AB13" i="5"/>
  <c r="F69" i="6"/>
  <c r="AB10" i="5"/>
  <c r="B64" i="6"/>
  <c r="H64" i="6"/>
  <c r="G5" i="5" l="1"/>
  <c r="H5" i="5"/>
  <c r="J5" i="5"/>
  <c r="R5" i="5"/>
  <c r="F5" i="5"/>
  <c r="E5" i="5"/>
  <c r="I5" i="5"/>
  <c r="R7" i="5"/>
  <c r="J7" i="5"/>
  <c r="G7" i="5"/>
  <c r="F7" i="5"/>
  <c r="H7" i="5"/>
  <c r="I7" i="5"/>
  <c r="J11" i="5"/>
  <c r="H11" i="5"/>
  <c r="F11" i="5"/>
  <c r="R11" i="5"/>
  <c r="I11" i="5"/>
  <c r="E11" i="5"/>
  <c r="C68" i="6"/>
  <c r="D68" i="6"/>
  <c r="C64" i="6"/>
  <c r="D64" i="6"/>
  <c r="F8" i="5"/>
  <c r="J8" i="5"/>
  <c r="I8" i="5"/>
  <c r="E8" i="5"/>
  <c r="R8" i="5"/>
  <c r="H8" i="5"/>
  <c r="C69" i="6"/>
  <c r="G8" i="5"/>
  <c r="D66" i="6"/>
  <c r="C66" i="6"/>
  <c r="C65" i="6"/>
  <c r="D65" i="6"/>
  <c r="E12" i="5"/>
  <c r="I12" i="5"/>
  <c r="R12" i="5"/>
  <c r="F12" i="5"/>
  <c r="H12" i="5"/>
  <c r="G12" i="5"/>
  <c r="J12" i="5"/>
  <c r="F13" i="5"/>
  <c r="J13" i="5"/>
  <c r="E13" i="5"/>
  <c r="H13" i="5"/>
  <c r="I13" i="5"/>
  <c r="R13" i="5"/>
  <c r="F6" i="5"/>
  <c r="R6" i="5"/>
  <c r="J6" i="5"/>
  <c r="E6" i="5"/>
  <c r="I6" i="5"/>
  <c r="H6" i="5"/>
  <c r="F9" i="5"/>
  <c r="J9" i="5"/>
  <c r="E9" i="5"/>
  <c r="R9" i="5"/>
  <c r="I9" i="5"/>
  <c r="H9" i="5"/>
  <c r="G9" i="5"/>
  <c r="G6" i="5"/>
  <c r="X7" i="5"/>
  <c r="D67" i="6"/>
  <c r="C67" i="6"/>
  <c r="S10" i="5"/>
  <c r="S7" i="5"/>
  <c r="S11" i="5"/>
  <c r="X5" i="5" l="1"/>
  <c r="X11" i="5"/>
  <c r="X8" i="5"/>
  <c r="X12" i="5"/>
  <c r="G69" i="6" a="1"/>
  <c r="G69" i="6" s="1"/>
  <c r="H69" i="6" s="1"/>
  <c r="H70" i="6" s="1"/>
  <c r="D2" i="6" s="1"/>
  <c r="X6" i="5"/>
  <c r="X9" i="5"/>
  <c r="X13" i="5"/>
  <c r="S9" i="5"/>
  <c r="S5" i="5"/>
  <c r="S12" i="5"/>
  <c r="S8" i="5"/>
  <c r="S6" i="5"/>
  <c r="S13" i="5"/>
  <c r="T7" i="5"/>
  <c r="T11" i="5"/>
  <c r="T10" i="5"/>
  <c r="T13" i="5"/>
  <c r="T6" i="5"/>
  <c r="T8" i="5"/>
  <c r="T12" i="5"/>
  <c r="T9"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<sst xmlns="http://schemas.openxmlformats.org/spreadsheetml/2006/main" count="22396" uniqueCount="15858">
  <si>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</si>
  <si>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</si>
  <si>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</si>
  <si>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</si>
  <si>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</si>
  <si>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</si>
  <si>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</si>
  <si>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</si>
  <si>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</si>
  <si>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</si>
  <si>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</si>
  <si>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</si>
  <si>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</si>
  <si>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</si>
  <si>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</si>
  <si>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</si>
  <si>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</si>
  <si>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</si>
  <si>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</si>
  <si>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</si>
  <si>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</si>
  <si>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</si>
  <si>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</si>
  <si>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</si>
  <si>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</si>
  <si>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</si>
  <si>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</si>
  <si>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</si>
  <si>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</si>
  <si>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</si>
  <si>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</si>
  <si>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</si>
  <si>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</si>
  <si>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</si>
  <si>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</si>
  <si>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</si>
  <si>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</si>
  <si>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</si>
  <si>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</si>
  <si>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</si>
  <si>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</si>
  <si>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</si>
  <si>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</si>
  <si>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</si>
  <si>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</si>
  <si>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</si>
  <si>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</si>
  <si>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</si>
  <si>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</si>
  <si>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</si>
  <si>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</si>
  <si>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</si>
  <si>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</si>
  <si>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</si>
  <si>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</si>
  <si>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</si>
  <si>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</si>
  <si>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</si>
  <si>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</si>
  <si>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</si>
  <si>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</si>
  <si>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</si>
  <si>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</si>
  <si>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</si>
  <si>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</si>
  <si>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</si>
  <si>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</si>
  <si>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</si>
  <si>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</si>
  <si>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</si>
  <si>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</si>
  <si>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</si>
  <si>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</si>
  <si>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</si>
  <si>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</si>
  <si>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</si>
  <si>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</si>
  <si>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</si>
  <si>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</si>
  <si>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</si>
  <si>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</si>
  <si>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</si>
  <si>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</si>
  <si>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</si>
  <si>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</si>
  <si>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</si>
  <si>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</si>
  <si>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</si>
  <si>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</si>
  <si>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</si>
  <si>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</si>
  <si>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</si>
  <si>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</si>
  <si>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</si>
  <si>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</si>
  <si>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</si>
  <si>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</si>
  <si>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</si>
  <si>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</si>
  <si>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</si>
  <si>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</si>
  <si>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</si>
  <si>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</si>
  <si>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</si>
  <si>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</si>
  <si>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</si>
  <si>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</si>
  <si>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</si>
  <si>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</si>
  <si>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</si>
  <si>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</si>
  <si>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</si>
  <si>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</si>
  <si>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</si>
  <si>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</si>
  <si>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</si>
  <si>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</si>
  <si>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</si>
  <si>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</si>
  <si>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</si>
  <si>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</si>
  <si>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</si>
  <si>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</si>
  <si>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</si>
  <si>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</si>
  <si>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</si>
  <si>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</si>
  <si>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</si>
  <si>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</si>
  <si>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</si>
  <si>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</si>
  <si>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</si>
  <si>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</si>
  <si>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</si>
  <si>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</si>
  <si>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</si>
  <si>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</si>
  <si>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</si>
  <si>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</si>
  <si>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</si>
  <si>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</si>
  <si>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</si>
  <si>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</si>
  <si>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</si>
  <si>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</si>
  <si>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</si>
  <si>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</si>
  <si>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</si>
  <si>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</si>
  <si>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</si>
  <si>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</si>
  <si>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</si>
  <si>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</si>
  <si>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</si>
  <si>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</si>
  <si>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</si>
  <si>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</si>
  <si>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</si>
  <si>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</si>
  <si>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</si>
  <si>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</si>
  <si>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</si>
  <si>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</si>
  <si>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</si>
  <si>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</si>
  <si>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</si>
  <si>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</si>
  <si>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</si>
  <si>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</si>
  <si>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</si>
  <si>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</si>
  <si>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</si>
  <si>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</si>
  <si>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</si>
  <si>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</si>
  <si>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</si>
  <si>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</si>
  <si>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</si>
  <si>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</si>
  <si>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</si>
  <si>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</si>
  <si>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</si>
  <si>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</si>
  <si>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</si>
  <si>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</si>
  <si>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</si>
  <si>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</si>
  <si>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</si>
  <si>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</si>
  <si>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</si>
  <si>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</si>
  <si>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</si>
  <si>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</si>
  <si>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</si>
  <si>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</si>
  <si>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</si>
  <si>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</si>
  <si>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</si>
  <si>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</si>
  <si>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</si>
  <si>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</si>
  <si>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</si>
  <si>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</si>
  <si>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</si>
  <si>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</si>
  <si>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</si>
  <si>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</si>
  <si>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</si>
  <si>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</si>
  <si>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</si>
  <si>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</si>
  <si>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</si>
  <si>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</si>
  <si>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</si>
  <si>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</si>
  <si>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</si>
  <si>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</si>
  <si>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</si>
  <si>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</si>
  <si>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</si>
  <si>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</si>
  <si>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</si>
  <si>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</si>
  <si>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</si>
  <si>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</si>
  <si>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</si>
  <si>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</si>
  <si>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</si>
  <si>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</si>
  <si>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</si>
  <si>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</si>
  <si>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</si>
  <si>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</si>
  <si>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</si>
  <si>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</si>
  <si>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</si>
  <si>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</si>
  <si>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</si>
  <si>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</si>
  <si>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</si>
  <si>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</si>
  <si>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</si>
  <si>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</si>
  <si>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</si>
  <si>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</si>
  <si>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</si>
  <si>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</si>
  <si>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</si>
  <si>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</si>
  <si>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</si>
  <si>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</si>
  <si>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</si>
  <si>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</si>
  <si>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</si>
  <si>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</si>
  <si>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</si>
  <si>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</si>
  <si>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</si>
  <si>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</si>
  <si>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</si>
  <si>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</si>
  <si>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</si>
  <si>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</si>
  <si>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</si>
  <si>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</si>
  <si>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</si>
  <si>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</si>
  <si>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</si>
  <si>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</si>
  <si>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</si>
  <si>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</si>
  <si>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</si>
  <si>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</si>
  <si>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</si>
  <si>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</si>
  <si>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</si>
  <si>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</si>
  <si>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</si>
  <si>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</si>
  <si>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</si>
  <si>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</si>
  <si>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</si>
  <si>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</si>
  <si>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</si>
  <si>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</si>
  <si>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</si>
  <si>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</si>
  <si>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</si>
  <si>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</si>
  <si>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</si>
  <si>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</si>
  <si>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</si>
  <si>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</si>
  <si>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</si>
  <si>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</si>
  <si>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</si>
  <si>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</si>
  <si>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</si>
  <si>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</si>
  <si>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</si>
  <si>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</si>
  <si>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</si>
  <si>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</si>
  <si>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</si>
  <si>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</si>
  <si>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</si>
  <si>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</si>
  <si>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</si>
  <si>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</si>
  <si>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</si>
  <si>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</si>
  <si>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</si>
  <si>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</si>
  <si>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</si>
  <si>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</si>
  <si>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</si>
  <si>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</si>
  <si>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</si>
  <si>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</si>
  <si>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</si>
  <si>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</si>
  <si>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</si>
  <si>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</si>
  <si>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</si>
  <si>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</si>
  <si>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</si>
  <si>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</si>
  <si>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</si>
  <si>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</si>
  <si>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</si>
  <si>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</si>
  <si>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</si>
  <si>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</si>
  <si>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</si>
  <si>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</si>
  <si>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</si>
  <si>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</si>
  <si>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</si>
  <si>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</si>
  <si>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</si>
  <si>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</si>
  <si>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</si>
  <si>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</si>
  <si>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</si>
  <si>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</si>
  <si>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</si>
  <si>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</si>
  <si>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</si>
  <si>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</si>
  <si>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</si>
  <si>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</si>
  <si>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</si>
  <si>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</si>
  <si>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</si>
  <si>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</si>
  <si>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</si>
  <si>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</si>
  <si>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</si>
  <si>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</si>
  <si>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</si>
  <si>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</si>
  <si>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</si>
  <si>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</si>
  <si>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</si>
  <si>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</si>
  <si>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</si>
  <si>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</si>
  <si>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</si>
  <si>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</si>
  <si>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</si>
  <si>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</si>
  <si>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</si>
  <si>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</si>
  <si>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</si>
  <si>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</si>
  <si>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</si>
  <si>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</si>
  <si>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</si>
  <si>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</si>
  <si>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</si>
  <si>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</si>
  <si>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</si>
  <si>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</si>
  <si>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</si>
  <si>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</si>
  <si>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</si>
  <si>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</si>
  <si>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</si>
  <si>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</si>
  <si>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</si>
  <si>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</si>
  <si>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</si>
  <si>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</si>
  <si>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</si>
  <si>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</si>
  <si>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</si>
  <si>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</si>
  <si>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</si>
  <si>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</si>
  <si>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</si>
  <si>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</si>
  <si>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</si>
  <si>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</si>
  <si>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</si>
  <si>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</si>
  <si>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</si>
  <si>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</si>
  <si>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</si>
  <si>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</si>
  <si>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</si>
  <si>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</si>
  <si>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</si>
  <si>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</si>
  <si>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</si>
  <si>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</si>
  <si>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</si>
  <si>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</si>
  <si>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</si>
  <si>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</si>
  <si>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</si>
  <si>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</si>
  <si>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</si>
  <si>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</si>
  <si>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</si>
  <si>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</si>
  <si>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</si>
  <si>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</si>
  <si>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</si>
  <si>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</si>
  <si>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</si>
  <si>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</si>
  <si>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</si>
  <si>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</si>
  <si>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</si>
  <si>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</si>
  <si>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</si>
  <si>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</si>
  <si>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</si>
  <si>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</si>
  <si>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</si>
  <si>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</si>
  <si>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</si>
  <si>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</si>
  <si>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</si>
  <si>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</si>
  <si>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</si>
  <si>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</si>
  <si>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</si>
  <si>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</si>
  <si>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</si>
  <si>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</si>
  <si>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</si>
  <si>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</si>
  <si>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</si>
  <si>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</si>
  <si>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</si>
  <si>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</si>
  <si>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</si>
  <si>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</si>
  <si>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</si>
  <si>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</si>
  <si>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</si>
  <si>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</si>
  <si>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</si>
  <si>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</si>
  <si>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</si>
  <si>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</si>
  <si>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</si>
  <si>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</si>
  <si>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</si>
  <si>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</si>
  <si>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</si>
  <si>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</si>
  <si>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</si>
  <si>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</si>
  <si>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</si>
  <si>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</si>
  <si>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</si>
  <si>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</si>
  <si>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</si>
  <si>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</si>
  <si>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</si>
  <si>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</si>
  <si>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</si>
  <si>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</si>
  <si>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</si>
  <si>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</si>
  <si>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</si>
  <si>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</si>
  <si>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</si>
  <si>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</si>
  <si>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</si>
  <si>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</si>
  <si>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</si>
  <si>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</si>
  <si>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</si>
  <si>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</si>
  <si>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</si>
  <si>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</si>
  <si>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</si>
  <si>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</si>
  <si>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</si>
  <si>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</si>
  <si>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</si>
  <si>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</si>
  <si>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</si>
  <si>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</si>
  <si>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</si>
  <si>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</si>
  <si>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</si>
  <si>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</si>
  <si>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</si>
  <si>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</si>
  <si>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</si>
  <si>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</si>
  <si>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</si>
  <si>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</si>
  <si>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</si>
  <si>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</si>
  <si>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</si>
  <si>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</si>
  <si>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</si>
  <si>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</si>
  <si>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</si>
  <si>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</si>
  <si>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</si>
  <si>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</si>
  <si>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</si>
  <si>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</si>
  <si>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</si>
  <si>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</si>
  <si>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</si>
  <si>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</si>
  <si>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</si>
  <si>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</si>
  <si>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</si>
  <si>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</si>
  <si>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</si>
  <si>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</si>
  <si>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</si>
  <si>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</si>
  <si>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</si>
  <si>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</si>
  <si>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</si>
  <si>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</si>
  <si>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</si>
  <si>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</si>
  <si>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</si>
  <si>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</si>
  <si>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</si>
  <si>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</si>
  <si>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</si>
  <si>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</si>
  <si>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</si>
  <si>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</si>
  <si>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</si>
  <si>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</si>
  <si>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</si>
  <si>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</si>
  <si>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</si>
  <si>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</si>
  <si>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</si>
  <si>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</si>
  <si>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</si>
  <si>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</si>
  <si>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</si>
  <si>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</si>
  <si>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</si>
  <si>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</si>
  <si>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</si>
  <si>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</si>
  <si>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</si>
  <si>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</si>
  <si>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</si>
  <si>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</si>
  <si>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</si>
  <si>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</si>
  <si>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</si>
  <si>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</si>
  <si>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</si>
  <si>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</si>
  <si>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</si>
  <si>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</si>
  <si>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</si>
  <si>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</si>
  <si>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</si>
  <si>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</si>
  <si>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</si>
  <si>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</si>
  <si>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</si>
  <si>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</si>
  <si>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</si>
  <si>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</si>
  <si>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</si>
  <si>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</si>
  <si>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</si>
  <si>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</si>
  <si>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</si>
  <si>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</si>
  <si>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</si>
  <si>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</si>
  <si>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</si>
  <si>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</si>
  <si>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</si>
  <si>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</si>
  <si>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</si>
  <si>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</si>
  <si>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</si>
  <si>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</si>
  <si>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</si>
  <si>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</si>
  <si>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</si>
  <si>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</si>
  <si>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</si>
  <si>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</si>
  <si>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</si>
  <si>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</si>
  <si>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</si>
  <si>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</si>
  <si>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</si>
  <si>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</si>
  <si>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</si>
  <si>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</si>
  <si>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</si>
  <si>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</si>
  <si>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</si>
  <si>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</si>
  <si>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</si>
  <si>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</si>
  <si>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</si>
  <si>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</si>
  <si>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</si>
  <si>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</si>
  <si>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</si>
  <si>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</si>
  <si>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</si>
  <si>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</si>
  <si>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</si>
  <si>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</si>
  <si>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</si>
  <si>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</si>
  <si>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</si>
  <si>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</si>
  <si>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</si>
  <si>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</si>
  <si>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</si>
  <si>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</si>
  <si>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</si>
  <si>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</si>
  <si>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</si>
  <si>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</si>
  <si>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</si>
  <si>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</si>
  <si>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</si>
  <si>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</si>
  <si>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</si>
  <si>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</si>
  <si>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</si>
  <si>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</si>
  <si>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</si>
  <si>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</si>
  <si>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</si>
  <si>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</si>
  <si>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</si>
  <si>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</si>
  <si>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</si>
  <si>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</si>
  <si>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</si>
  <si>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</si>
  <si>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</si>
  <si>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</si>
  <si>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</si>
  <si>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</si>
  <si>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</si>
  <si>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</si>
  <si>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</si>
  <si>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</si>
  <si>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</si>
  <si>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</si>
  <si>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</si>
  <si>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</si>
  <si>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</si>
  <si>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</si>
  <si>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</si>
  <si>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</si>
  <si>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</si>
  <si>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</si>
  <si>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</si>
  <si>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</si>
  <si>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</si>
  <si>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</si>
  <si>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</si>
  <si>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</si>
  <si>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</si>
  <si>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</si>
  <si>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</si>
  <si>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</si>
  <si>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</si>
  <si>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</si>
  <si>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</si>
  <si>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</si>
  <si>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</si>
  <si>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</si>
  <si>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</si>
  <si>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</si>
  <si>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</si>
  <si>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</si>
  <si>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</si>
  <si>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</si>
  <si>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</si>
  <si>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</si>
  <si>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</si>
  <si>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</si>
  <si>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</si>
  <si>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</si>
  <si>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</si>
  <si>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</si>
  <si>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</si>
  <si>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</si>
  <si>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</si>
  <si>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</si>
  <si>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</si>
  <si>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</si>
  <si>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</si>
  <si>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</si>
  <si>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</si>
  <si>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</si>
  <si>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</si>
  <si>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</si>
  <si>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</si>
  <si>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</si>
  <si>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</si>
  <si>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</si>
  <si>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</si>
  <si>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</si>
  <si>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</si>
  <si>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</si>
  <si>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</si>
  <si>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</si>
  <si>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</si>
  <si>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</si>
  <si>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</si>
  <si>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</si>
  <si>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</si>
  <si>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</si>
  <si>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</si>
  <si>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</si>
  <si>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</si>
  <si>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</si>
  <si>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</si>
  <si>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</si>
  <si>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</si>
  <si>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</si>
  <si>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</si>
  <si>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</si>
  <si>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</si>
  <si>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</si>
  <si>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</si>
  <si>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</si>
  <si>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</si>
  <si>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</si>
  <si>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</si>
  <si>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</si>
  <si>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</si>
  <si>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</si>
  <si>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</si>
  <si>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</si>
  <si>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</si>
  <si>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</si>
  <si>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</si>
  <si>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</si>
  <si>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</si>
  <si>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</si>
  <si>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</si>
  <si>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</si>
  <si>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</si>
  <si>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</si>
  <si>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</si>
  <si>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</si>
  <si>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</si>
  <si>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</si>
  <si>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</si>
  <si>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</si>
  <si>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</si>
  <si>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</si>
  <si>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</si>
  <si>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</si>
  <si>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</si>
  <si>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</si>
  <si>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</si>
  <si>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</si>
  <si>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</si>
  <si>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</si>
  <si>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</si>
  <si>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</si>
  <si>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</si>
  <si>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</si>
  <si>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</si>
  <si>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</si>
  <si>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</si>
  <si>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</si>
  <si>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</si>
  <si>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</si>
  <si>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</si>
  <si>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</si>
  <si>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</si>
  <si>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</si>
  <si>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</si>
  <si>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</si>
  <si>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</si>
  <si>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</si>
  <si>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</si>
  <si>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</si>
  <si>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</si>
  <si>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</si>
  <si>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</si>
  <si>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</si>
  <si>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</si>
  <si>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</si>
  <si>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</si>
  <si>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</si>
  <si>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</si>
  <si>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</si>
  <si>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</si>
  <si>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</si>
  <si>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</si>
  <si>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</si>
  <si>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</si>
  <si>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</si>
  <si>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</si>
  <si>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</si>
  <si>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</si>
  <si>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</si>
  <si>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</si>
  <si>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</si>
  <si>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</si>
  <si>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</si>
  <si>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</si>
  <si>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</si>
  <si>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</si>
  <si>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</si>
  <si>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</si>
  <si>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</si>
  <si>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</si>
  <si>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</si>
  <si>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</si>
  <si>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</si>
  <si>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</si>
  <si>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</si>
  <si>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</si>
  <si>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</si>
  <si>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</si>
  <si>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</si>
  <si>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</si>
  <si>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</si>
  <si>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</si>
  <si>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</si>
  <si>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</si>
  <si>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</si>
  <si>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</si>
  <si>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</si>
  <si>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</si>
  <si>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</si>
  <si>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</si>
  <si>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</si>
  <si>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</si>
  <si>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</si>
  <si>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</si>
  <si>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</si>
  <si>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</si>
  <si>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</si>
  <si>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</si>
  <si>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</si>
  <si>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</si>
  <si>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</si>
  <si>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</si>
  <si>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</si>
  <si>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</si>
  <si>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</si>
  <si>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</si>
  <si>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</si>
  <si>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</si>
  <si>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</si>
  <si>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</si>
  <si>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</si>
  <si>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</si>
  <si>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</si>
  <si>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</si>
  <si>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</si>
  <si>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</si>
  <si>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</si>
  <si>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</si>
  <si>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</si>
  <si>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</si>
  <si>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</si>
  <si>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</si>
  <si>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</si>
  <si>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</si>
  <si>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</si>
  <si>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</si>
  <si>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</si>
  <si>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</si>
  <si>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</si>
  <si>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</si>
  <si>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</si>
  <si>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</si>
  <si>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</si>
  <si>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</si>
  <si>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</si>
  <si>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</si>
  <si>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</si>
  <si>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</si>
  <si>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</si>
  <si>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</si>
  <si>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</si>
  <si>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</si>
  <si>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</si>
  <si>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</si>
  <si>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</si>
  <si>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</si>
  <si>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</si>
  <si>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</si>
  <si>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</si>
  <si>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</si>
  <si>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</si>
  <si>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</si>
  <si>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</si>
  <si>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</si>
  <si>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</si>
  <si>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</si>
  <si>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</si>
  <si>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</si>
  <si>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</si>
  <si>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</si>
  <si>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</si>
  <si>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</si>
  <si>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</si>
  <si>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</si>
  <si>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</si>
  <si>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</si>
  <si>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</si>
  <si>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</si>
  <si>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</si>
  <si>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</si>
  <si>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</si>
  <si>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</si>
  <si>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</si>
  <si>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</si>
  <si>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</si>
  <si>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</si>
  <si>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</si>
  <si>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</si>
  <si>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</si>
  <si>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</si>
  <si>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</si>
  <si>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</si>
  <si>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</si>
  <si>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</si>
  <si>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</si>
  <si>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</si>
  <si>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</si>
  <si>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</si>
  <si>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</si>
  <si>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</si>
  <si>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</si>
  <si>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</si>
  <si>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</si>
  <si>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</si>
  <si>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</si>
  <si>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</si>
  <si>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</si>
  <si>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</si>
  <si>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</si>
  <si>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</si>
  <si>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</si>
  <si>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</si>
  <si>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</si>
  <si>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</si>
  <si>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</si>
  <si>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</si>
  <si>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</si>
  <si>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</si>
  <si>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</si>
  <si>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</si>
  <si>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</si>
  <si>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</si>
  <si>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</si>
  <si>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</si>
  <si>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</si>
  <si>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</si>
  <si>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</si>
  <si>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</si>
  <si>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</si>
  <si>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</si>
  <si>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</si>
  <si>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</si>
  <si>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</si>
  <si>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</si>
  <si>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</si>
  <si>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</si>
  <si>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</si>
  <si>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</si>
  <si>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</si>
  <si>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</si>
  <si>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</si>
  <si>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</si>
  <si>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</si>
  <si>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</si>
  <si>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</si>
  <si>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</si>
  <si>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</si>
  <si>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</si>
  <si>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</si>
  <si>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</si>
  <si>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</si>
  <si>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</si>
  <si>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</si>
  <si>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</si>
  <si>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</si>
  <si>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</si>
  <si>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</si>
  <si>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</si>
  <si>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</si>
  <si>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</si>
  <si>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</si>
  <si>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</si>
  <si>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</si>
  <si>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</si>
  <si>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</si>
  <si>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</si>
  <si>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</si>
  <si>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</si>
  <si>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</si>
  <si>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</si>
  <si>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</si>
  <si>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</si>
  <si>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</si>
  <si>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</si>
  <si>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</si>
  <si>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</si>
  <si>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</si>
  <si>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</si>
  <si>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</si>
  <si>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</si>
  <si>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</si>
  <si>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</si>
  <si>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</si>
  <si>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</si>
  <si>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</si>
  <si>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</si>
  <si>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</si>
  <si>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</si>
  <si>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</si>
  <si>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</si>
  <si>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</si>
  <si>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</si>
  <si>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</si>
  <si>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</si>
  <si>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</si>
  <si>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</si>
  <si>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</si>
  <si>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</si>
  <si>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</si>
  <si>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</si>
  <si>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</si>
  <si>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</si>
  <si>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</si>
  <si>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</si>
  <si>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</si>
  <si>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</si>
  <si>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</si>
  <si>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</si>
  <si>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</si>
  <si>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</si>
  <si>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</si>
  <si>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</si>
  <si>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</si>
  <si>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</si>
  <si>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</si>
  <si>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</si>
  <si>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</si>
  <si>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</si>
  <si>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</si>
  <si>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</si>
  <si>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</si>
  <si>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</si>
  <si>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</si>
  <si>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</si>
  <si>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</si>
  <si>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</si>
  <si>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</si>
  <si>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</si>
  <si>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</si>
  <si>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</si>
  <si>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</si>
  <si>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</si>
  <si>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</si>
  <si>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</si>
  <si>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</si>
  <si>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</si>
  <si>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</si>
  <si>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</si>
  <si>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</si>
  <si>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</si>
  <si>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</si>
  <si>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</si>
  <si>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</si>
  <si>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</si>
  <si>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</si>
  <si>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</si>
  <si>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</si>
  <si>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</si>
  <si>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</si>
  <si>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</si>
  <si>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</si>
  <si>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</si>
  <si>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</si>
  <si>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</si>
  <si>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</si>
  <si>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</si>
  <si>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</si>
  <si>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</si>
  <si>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</si>
  <si>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</si>
  <si>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</si>
  <si>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</si>
  <si>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</si>
  <si>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</si>
  <si>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</si>
  <si>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</si>
  <si>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</si>
  <si>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</si>
  <si>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</si>
  <si>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</si>
  <si>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</si>
  <si>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</si>
  <si>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</si>
  <si>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</si>
  <si>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</si>
  <si>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</si>
  <si>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</si>
  <si>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</si>
  <si>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</si>
  <si>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</si>
  <si>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</si>
  <si>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</si>
  <si>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</si>
  <si>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</si>
  <si>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</si>
  <si>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</si>
  <si>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</si>
  <si>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</si>
  <si>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</si>
  <si>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</si>
  <si>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</si>
  <si>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</si>
  <si>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</si>
  <si>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</si>
  <si>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</si>
  <si>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</si>
  <si>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</si>
  <si>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</si>
  <si>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</si>
  <si>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</si>
  <si>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</si>
  <si>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</si>
  <si>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</si>
  <si>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</si>
  <si>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</si>
  <si>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</si>
  <si>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</si>
  <si>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</si>
  <si>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</si>
  <si>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</si>
  <si>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</si>
  <si>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</si>
  <si>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</si>
  <si>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</si>
  <si>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</si>
  <si>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</si>
  <si>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</si>
  <si>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</si>
  <si>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</si>
  <si>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</si>
  <si>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</si>
  <si>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</si>
  <si>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</si>
  <si>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</si>
  <si>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</si>
  <si>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</si>
  <si>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</si>
  <si>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</si>
  <si>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</si>
  <si>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</si>
  <si>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</si>
  <si>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</si>
  <si>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</si>
  <si>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</si>
  <si>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</si>
  <si>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</si>
  <si>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</si>
  <si>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</si>
  <si>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</si>
  <si>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</si>
  <si>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</si>
  <si>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</si>
  <si>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</si>
  <si>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</si>
  <si>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</si>
  <si>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</si>
  <si>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</si>
  <si>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</si>
  <si>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</si>
  <si>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</si>
  <si>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</si>
  <si>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</si>
  <si>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</si>
  <si>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</si>
  <si>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</si>
  <si>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</si>
  <si>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</si>
  <si>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</si>
  <si>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</si>
  <si>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</si>
  <si>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</si>
  <si>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</si>
  <si>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</si>
  <si>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</si>
  <si>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</si>
  <si>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</si>
  <si>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</si>
  <si>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</si>
  <si>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</si>
  <si>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</si>
  <si>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</si>
  <si>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</si>
  <si>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</si>
  <si>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</si>
  <si>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</si>
  <si>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</si>
  <si>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</si>
  <si>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</si>
  <si>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</si>
  <si>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</si>
  <si>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</si>
  <si>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</si>
  <si>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</si>
  <si>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</si>
  <si>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</si>
  <si>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</si>
  <si>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</si>
  <si>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</si>
  <si>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</si>
  <si>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</si>
  <si>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</si>
  <si>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</si>
  <si>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</si>
  <si>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</si>
  <si>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</si>
  <si>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</si>
  <si>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</si>
  <si>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</si>
  <si>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</si>
  <si>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</si>
  <si>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</si>
  <si>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</si>
  <si>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</si>
  <si>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</si>
  <si>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</si>
  <si>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</si>
  <si>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</si>
  <si>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</si>
  <si>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</si>
  <si>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</si>
  <si>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</si>
  <si>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</si>
  <si>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</si>
  <si>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</si>
  <si>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</si>
  <si>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</si>
  <si>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</si>
  <si>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</si>
  <si>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</si>
  <si>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</si>
  <si>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</si>
  <si>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</si>
  <si>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</si>
  <si>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</si>
  <si>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</si>
  <si>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</si>
  <si>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</si>
  <si>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</si>
  <si>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</si>
  <si>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</si>
  <si>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</si>
  <si>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</si>
  <si>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</si>
  <si>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</si>
  <si>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</si>
  <si>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</si>
  <si>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</si>
  <si>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</si>
  <si>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</si>
  <si>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</si>
  <si>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</si>
  <si>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</si>
  <si>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</si>
  <si>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</si>
  <si>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</si>
  <si>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</si>
  <si>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</si>
  <si>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</si>
  <si>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</si>
  <si>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</si>
  <si>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</si>
  <si>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</si>
  <si>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</si>
  <si>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</si>
  <si>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</si>
  <si>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</si>
  <si>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</si>
  <si>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</si>
  <si>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</si>
  <si>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</si>
  <si>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</si>
  <si>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</si>
  <si>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</si>
  <si>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</si>
  <si>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</si>
  <si>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</si>
  <si>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</si>
  <si>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</si>
  <si>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</si>
  <si>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</si>
  <si>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</si>
  <si>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</si>
  <si>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</si>
  <si>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</si>
  <si>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</si>
  <si>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</si>
  <si>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</si>
  <si>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</si>
  <si>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</si>
  <si>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</si>
  <si>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</si>
  <si>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</si>
  <si>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</si>
  <si>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</si>
  <si>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</si>
  <si>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</si>
  <si>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</si>
  <si>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</si>
  <si>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</si>
  <si>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</si>
  <si>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</si>
  <si>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</si>
  <si>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</si>
  <si>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</si>
  <si>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</si>
  <si>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</si>
  <si>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</si>
  <si>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</si>
  <si>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</si>
  <si>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</si>
  <si>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</si>
  <si>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</si>
  <si>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</si>
  <si>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</si>
  <si>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</si>
  <si>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</si>
  <si>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</si>
  <si>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</si>
  <si>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</si>
  <si>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</si>
  <si>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</si>
  <si>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</si>
  <si>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</si>
  <si>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</si>
  <si>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</si>
  <si>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</si>
  <si>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</si>
  <si>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</si>
  <si>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</si>
  <si>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</si>
  <si>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</si>
  <si>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</si>
  <si>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</si>
  <si>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</si>
  <si>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</si>
  <si>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</si>
  <si>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</si>
  <si>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</si>
  <si>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</si>
  <si>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</si>
  <si>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</si>
  <si>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</si>
  <si>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</si>
  <si>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</si>
  <si>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</si>
  <si>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</si>
  <si>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</si>
  <si>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</si>
  <si>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</si>
  <si>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</si>
  <si>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</si>
  <si>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</si>
  <si>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</si>
  <si>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</si>
  <si>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</si>
  <si>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</si>
  <si>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</si>
  <si>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</si>
  <si>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</si>
  <si>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</si>
  <si>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</si>
  <si>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</si>
  <si>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</si>
  <si>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</si>
  <si>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</si>
  <si>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</si>
  <si>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</si>
  <si>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</si>
  <si>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</si>
  <si>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</si>
  <si>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</si>
  <si>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</si>
  <si>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</si>
  <si>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</si>
  <si>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</si>
  <si>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</si>
  <si>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</si>
  <si>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</si>
  <si>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</si>
  <si>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</si>
  <si>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</si>
  <si>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</si>
  <si>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</si>
  <si>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</si>
  <si>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</si>
  <si>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</si>
  <si>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</si>
  <si>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</si>
  <si>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</si>
  <si>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</si>
  <si>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</si>
  <si>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</si>
  <si>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</si>
  <si>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</si>
  <si>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</si>
  <si>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</si>
  <si>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</si>
  <si>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</si>
  <si>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</si>
  <si>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</si>
  <si>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</si>
  <si>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</si>
  <si>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</si>
  <si>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</si>
  <si>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</si>
  <si>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</si>
  <si>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</si>
  <si>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</si>
  <si>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</si>
  <si>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</si>
  <si>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</si>
  <si>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</si>
  <si>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</si>
  <si>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</si>
  <si>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</si>
  <si>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</si>
  <si>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</si>
  <si>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</si>
  <si>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</si>
  <si>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</si>
  <si>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</si>
  <si>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</si>
  <si>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</si>
  <si>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</si>
  <si>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</si>
  <si>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</si>
  <si>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</si>
  <si>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</si>
  <si>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</si>
  <si>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</si>
  <si>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</si>
  <si>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</si>
  <si>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</si>
  <si>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</si>
  <si>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</si>
  <si>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</si>
  <si>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</si>
  <si>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</si>
  <si>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</si>
  <si>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</si>
  <si>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</si>
  <si>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</si>
  <si>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</si>
  <si>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</si>
  <si>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</si>
  <si>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</si>
  <si>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</si>
  <si>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</si>
  <si>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</si>
  <si>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</si>
  <si>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</si>
  <si>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</si>
  <si>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</si>
  <si>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</si>
  <si>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</si>
  <si>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</si>
  <si>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</si>
  <si>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</si>
  <si>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</si>
  <si>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</si>
  <si>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</si>
  <si>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</si>
  <si>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</si>
  <si>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</si>
  <si>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</si>
  <si>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</si>
  <si>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</si>
  <si>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</si>
  <si>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</si>
  <si>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</si>
  <si>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</si>
  <si>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</si>
  <si>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</si>
  <si>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</si>
  <si>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</si>
  <si>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</si>
  <si>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</si>
  <si>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</si>
  <si>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</si>
  <si>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</si>
  <si>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</si>
  <si>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</si>
  <si>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</si>
  <si>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</si>
  <si>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</si>
  <si>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</si>
  <si>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</si>
  <si>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</si>
  <si>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</si>
  <si>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</si>
  <si>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</si>
  <si>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</si>
  <si>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</si>
  <si>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</si>
  <si>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</si>
  <si>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</si>
  <si>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</si>
  <si>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</si>
  <si>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</si>
  <si>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</si>
  <si>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</si>
  <si>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</si>
  <si>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</si>
  <si>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</si>
  <si>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</si>
  <si>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</si>
  <si>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</si>
  <si>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</si>
  <si>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</si>
  <si>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</si>
  <si>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</si>
  <si>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</si>
  <si>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</si>
  <si>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</si>
  <si>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</si>
  <si>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</si>
  <si>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</si>
  <si>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</si>
  <si>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</si>
  <si>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</si>
  <si>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</si>
  <si>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</si>
  <si>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</si>
  <si>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</si>
  <si>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</si>
  <si>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</si>
  <si>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</si>
  <si>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</si>
  <si>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</si>
  <si>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</si>
  <si>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</si>
  <si>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</si>
  <si>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</si>
  <si>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</si>
  <si>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</si>
  <si>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</si>
  <si>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</si>
  <si>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</si>
  <si>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</si>
  <si>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</si>
  <si>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</si>
  <si>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</si>
  <si>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</si>
  <si>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</si>
  <si>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</si>
  <si>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</si>
  <si>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</si>
  <si>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</si>
  <si>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</si>
  <si>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</si>
  <si>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</si>
  <si>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</si>
  <si>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</si>
  <si>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</si>
  <si>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</si>
  <si>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</si>
  <si>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</si>
  <si>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</si>
  <si>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</si>
  <si>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</si>
  <si>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</si>
  <si>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</si>
  <si>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</si>
  <si>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</si>
  <si>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</si>
  <si>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</si>
  <si>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</si>
  <si>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</si>
  <si>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</si>
  <si>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</si>
  <si>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</si>
  <si>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</si>
  <si>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</si>
  <si>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</si>
  <si>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</si>
  <si>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</si>
  <si>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</si>
  <si>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</si>
  <si>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</si>
  <si>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</si>
  <si>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</si>
  <si>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</si>
  <si>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</si>
  <si>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</si>
  <si>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</si>
  <si>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</si>
  <si>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</si>
  <si>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</si>
  <si>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</si>
  <si>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</si>
  <si>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</si>
  <si>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</si>
  <si>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</si>
  <si>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</si>
  <si>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</si>
  <si>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</si>
  <si>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</si>
  <si>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</si>
  <si>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</si>
  <si>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</si>
  <si>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</si>
  <si>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</si>
  <si>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</si>
  <si>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</si>
  <si>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</si>
  <si>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</si>
  <si>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</si>
  <si>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</si>
  <si>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</si>
  <si>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</si>
  <si>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</si>
  <si>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</si>
  <si>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</si>
  <si>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</si>
  <si>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</si>
  <si>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</si>
  <si>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</si>
  <si>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</si>
  <si>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</si>
  <si>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</si>
  <si>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</si>
  <si>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</si>
  <si>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</si>
  <si>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</si>
  <si>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</si>
  <si>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</si>
  <si>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</si>
  <si>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</si>
  <si>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</si>
  <si>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</si>
  <si>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</si>
  <si>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</si>
  <si>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</si>
  <si>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</si>
  <si>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</si>
  <si>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</si>
  <si>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</si>
  <si>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</si>
  <si>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</si>
  <si>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</si>
  <si>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</si>
  <si>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</si>
  <si>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</si>
  <si>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</si>
  <si>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</si>
  <si>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</si>
  <si>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</si>
  <si>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</si>
  <si>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</si>
  <si>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</si>
  <si>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</si>
  <si>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</si>
  <si>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</si>
  <si>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</si>
  <si>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</si>
  <si>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</si>
  <si>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</si>
  <si>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</si>
  <si>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</si>
  <si>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</si>
  <si>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</si>
  <si>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</si>
  <si>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</si>
  <si>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</si>
  <si>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</si>
  <si>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</si>
  <si>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</si>
  <si>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</si>
  <si>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</si>
  <si>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</si>
  <si>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</si>
  <si>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</si>
  <si>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</si>
  <si>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</si>
  <si>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</si>
  <si>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</si>
  <si>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</si>
  <si>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</si>
  <si>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</si>
  <si>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</si>
  <si>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</si>
  <si>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</si>
  <si>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</si>
  <si>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</si>
  <si>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</si>
  <si>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</si>
  <si>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</si>
  <si>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</si>
  <si>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</si>
  <si>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</si>
  <si>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</si>
  <si>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</si>
  <si>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</si>
  <si>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</si>
  <si>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</si>
  <si>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</si>
  <si>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</si>
  <si>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</si>
  <si>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</si>
  <si>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</si>
  <si>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</si>
  <si>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</si>
  <si>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</si>
  <si>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</si>
  <si>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</si>
  <si>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</si>
  <si>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</si>
  <si>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</si>
  <si>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</si>
  <si>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</si>
  <si>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</si>
  <si>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</si>
  <si>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</si>
  <si>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</si>
  <si>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</si>
  <si>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</si>
  <si>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</si>
  <si>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</si>
  <si>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</si>
  <si>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</si>
  <si>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</si>
  <si>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</si>
  <si>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</si>
  <si>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</si>
  <si>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</si>
  <si>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</si>
  <si>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</si>
  <si>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</si>
  <si>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</si>
  <si>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</si>
  <si>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</si>
  <si>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</si>
  <si>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</si>
  <si>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</si>
  <si>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</si>
  <si>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</si>
  <si>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</si>
  <si>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</si>
  <si>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</si>
  <si>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</si>
  <si>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</si>
  <si>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</si>
  <si>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</si>
  <si>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</si>
  <si>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</si>
  <si>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</si>
  <si>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</si>
  <si>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</si>
  <si>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</si>
  <si>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</si>
  <si>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</si>
  <si>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</si>
  <si>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</si>
  <si>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</si>
  <si>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</si>
  <si>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</si>
  <si>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</si>
  <si>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</si>
  <si>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</si>
  <si>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</si>
  <si>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</si>
  <si>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</si>
  <si>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</si>
  <si>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</si>
  <si>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</si>
  <si>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</si>
  <si>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</si>
  <si>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</si>
  <si>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</si>
  <si>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</si>
  <si>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</si>
  <si>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</si>
  <si>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</si>
  <si>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</si>
  <si>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</si>
  <si>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</si>
  <si>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</si>
  <si>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</si>
  <si>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</si>
  <si>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</si>
  <si>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</si>
  <si>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</si>
  <si>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</si>
  <si>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</si>
  <si>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</si>
  <si>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</si>
  <si>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</si>
  <si>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</si>
  <si>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</si>
  <si>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</si>
  <si>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</si>
  <si>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</si>
  <si>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</si>
  <si>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</si>
  <si>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</si>
  <si>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</si>
  <si>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</si>
  <si>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</si>
  <si>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</si>
  <si>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</si>
  <si>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</si>
  <si>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</si>
  <si>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</si>
  <si>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</si>
  <si>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</si>
  <si>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</si>
  <si>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</si>
  <si>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</si>
  <si>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</si>
  <si>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</si>
  <si>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</si>
  <si>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</si>
  <si>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</si>
  <si>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</si>
  <si>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</si>
  <si>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</si>
  <si>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</si>
  <si>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</si>
  <si>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</si>
  <si>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</si>
  <si>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</si>
  <si>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</si>
  <si>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</si>
  <si>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</si>
  <si>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</si>
  <si>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</si>
  <si>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</si>
  <si>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</si>
  <si>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</si>
  <si>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</si>
  <si>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</si>
  <si>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</si>
  <si>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</si>
  <si>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</si>
  <si>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</si>
  <si>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</si>
  <si>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</si>
  <si>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</si>
  <si>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</si>
  <si>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</si>
  <si>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</si>
  <si>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</si>
  <si>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</si>
  <si>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</si>
  <si>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</si>
  <si>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</si>
  <si>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</si>
  <si>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</si>
  <si>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</si>
  <si>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</si>
  <si>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</si>
  <si>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</si>
  <si>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</si>
  <si>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</si>
  <si>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</si>
  <si>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</si>
  <si>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</si>
  <si>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</si>
  <si>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</si>
  <si>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</si>
  <si>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</si>
  <si>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</si>
  <si>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</si>
  <si>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</si>
  <si>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</si>
  <si>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</si>
  <si>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</si>
  <si>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</si>
  <si>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</si>
  <si>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</si>
  <si>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</si>
  <si>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</si>
  <si>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</si>
  <si>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</si>
  <si>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</si>
  <si>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</si>
  <si>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</si>
  <si>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</si>
  <si>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</si>
  <si>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</si>
  <si>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</si>
  <si>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</si>
  <si>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</si>
  <si>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</si>
  <si>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</si>
  <si>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</si>
  <si>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</si>
  <si>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</si>
  <si>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</si>
  <si>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</si>
  <si>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</si>
  <si>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</si>
  <si>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</si>
  <si>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</si>
  <si>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</si>
  <si>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</si>
  <si>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</si>
  <si>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</si>
  <si>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</si>
  <si>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</si>
  <si>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</si>
  <si>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</si>
  <si>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</si>
  <si>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</si>
  <si>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</si>
  <si>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</si>
  <si>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</si>
  <si>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</si>
  <si>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</si>
  <si>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</si>
  <si>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</si>
  <si>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</si>
  <si>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</si>
  <si>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</si>
  <si>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</si>
  <si>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</si>
  <si>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</si>
  <si>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</si>
  <si>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</si>
  <si>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</si>
  <si>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</si>
  <si>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</si>
  <si>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</si>
  <si>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</si>
  <si>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</si>
  <si>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</si>
  <si>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</si>
  <si>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</si>
  <si>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</si>
  <si>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</si>
  <si>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</si>
  <si>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</si>
  <si>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</si>
  <si>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</si>
  <si>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</si>
  <si>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</si>
  <si>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</si>
  <si>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</si>
  <si>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</si>
  <si>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</si>
  <si>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</si>
  <si>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</si>
  <si>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</si>
  <si>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</si>
  <si>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</si>
  <si>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</si>
  <si>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</si>
  <si>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</si>
  <si>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</si>
  <si>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</si>
  <si>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</si>
  <si>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</si>
  <si>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</si>
  <si>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</si>
  <si>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</si>
  <si>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</si>
  <si>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</si>
  <si>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</si>
  <si>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</si>
  <si>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</si>
  <si>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</si>
  <si>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</si>
  <si>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</si>
  <si>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</si>
  <si>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</si>
  <si>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</si>
  <si>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</si>
  <si>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</si>
  <si>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</si>
  <si>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</si>
  <si>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</si>
  <si>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</si>
  <si>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</si>
  <si>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</si>
  <si>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</si>
  <si>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</si>
  <si>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</si>
  <si>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</si>
  <si>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</si>
  <si>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</si>
  <si>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</si>
  <si>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</si>
  <si>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</si>
  <si>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</si>
  <si>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</si>
  <si>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</si>
  <si>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</si>
  <si>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</si>
  <si>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</si>
  <si>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</si>
  <si>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</si>
  <si>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</si>
  <si>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</si>
  <si>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</si>
  <si>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</si>
  <si>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</si>
  <si>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</si>
  <si>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</si>
  <si>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</si>
  <si>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</si>
  <si>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</si>
  <si>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</si>
  <si>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</si>
  <si>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</si>
  <si>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</si>
  <si>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</si>
  <si>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</si>
  <si>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</si>
  <si>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</si>
  <si>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</si>
  <si>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</si>
  <si>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</si>
  <si>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</si>
  <si>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</si>
  <si>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</si>
  <si>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</si>
  <si>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</si>
  <si>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</si>
  <si>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</si>
  <si>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</si>
  <si>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</si>
  <si>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</si>
  <si>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</si>
  <si>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</si>
  <si>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</si>
  <si>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</si>
  <si>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</si>
  <si>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</si>
  <si>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</si>
  <si>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</si>
  <si>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</si>
  <si>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</si>
  <si>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</si>
  <si>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</si>
  <si>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</si>
  <si>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</si>
  <si>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</si>
  <si>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</si>
  <si>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</si>
  <si>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</si>
  <si>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</si>
  <si>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</si>
  <si>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</si>
  <si>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</si>
  <si>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</si>
  <si>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</si>
  <si>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</si>
  <si>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</si>
  <si>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</si>
  <si>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</si>
  <si>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</si>
  <si>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</si>
  <si>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</si>
  <si>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</si>
  <si>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</si>
  <si>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</si>
  <si>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</si>
  <si>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</si>
  <si>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</si>
  <si>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</si>
  <si>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</si>
  <si>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</si>
  <si>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</si>
  <si>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</si>
  <si>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</si>
  <si>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</si>
  <si>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</si>
  <si>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</si>
  <si>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</si>
  <si>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</si>
  <si>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</si>
  <si>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</si>
  <si>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</si>
  <si>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</si>
  <si>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</si>
  <si>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</si>
  <si>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</si>
  <si>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</si>
  <si>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</si>
  <si>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</si>
  <si>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</si>
  <si>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</si>
  <si>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</si>
  <si>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</si>
  <si>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</si>
  <si>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</si>
  <si>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</si>
  <si>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</si>
  <si>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</si>
  <si>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</si>
  <si>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</si>
  <si>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</si>
  <si>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</si>
  <si>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</si>
  <si>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</si>
  <si>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</si>
  <si>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</si>
  <si>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</si>
  <si>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</si>
  <si>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</si>
  <si>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</si>
  <si>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</si>
  <si>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</si>
  <si>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</si>
  <si>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</si>
  <si>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</si>
  <si>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</si>
  <si>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</si>
  <si>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</si>
  <si>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</si>
  <si>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</si>
  <si>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</si>
  <si>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</si>
  <si>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</si>
  <si>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</si>
  <si>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</si>
  <si>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</si>
  <si>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</si>
  <si>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</si>
  <si>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</si>
  <si>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</si>
  <si>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</si>
  <si>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</si>
  <si>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</si>
  <si>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</si>
  <si>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</si>
  <si>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</si>
  <si>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</si>
  <si>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</si>
  <si>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</si>
  <si>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</si>
  <si>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</si>
  <si>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</si>
  <si>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</si>
  <si>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</si>
  <si>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</si>
  <si>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</si>
  <si>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</si>
  <si>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</si>
  <si>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</si>
  <si>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</si>
  <si>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</si>
  <si>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</si>
  <si>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</si>
  <si>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</si>
  <si>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</si>
  <si>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</si>
  <si>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</si>
  <si>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</si>
  <si>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</si>
  <si>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</si>
  <si>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</si>
  <si>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</si>
  <si>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</si>
  <si>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</si>
  <si>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</si>
  <si>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</si>
  <si>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</si>
  <si>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</si>
  <si>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</si>
  <si>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</si>
  <si>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</si>
  <si>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</si>
  <si>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</si>
  <si>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</si>
  <si>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</si>
  <si>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</si>
  <si>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</si>
  <si>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</si>
  <si>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</si>
  <si>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</si>
  <si>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</si>
  <si>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</si>
  <si>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</si>
  <si>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</si>
  <si>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</si>
  <si>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</si>
  <si>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</si>
  <si>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</si>
  <si>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</si>
  <si>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</si>
  <si>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</si>
  <si>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</si>
  <si>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</si>
  <si>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</si>
  <si>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</si>
  <si>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</si>
  <si>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</si>
  <si>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</si>
  <si>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</si>
  <si>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</si>
  <si>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</si>
  <si>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</si>
  <si>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</si>
  <si>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</si>
  <si>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</si>
  <si>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</si>
  <si>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</si>
  <si>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</si>
  <si>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</si>
  <si>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</si>
  <si>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</si>
  <si>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</si>
  <si>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</si>
  <si>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</si>
  <si>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</si>
  <si>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</si>
  <si>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</si>
  <si>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</si>
  <si>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</si>
  <si>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</si>
  <si>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</si>
  <si>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</si>
  <si>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</si>
  <si>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</si>
  <si>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</si>
  <si>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</si>
  <si>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</si>
  <si>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</si>
  <si>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</si>
  <si>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</si>
  <si>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</si>
  <si>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</si>
  <si>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</si>
  <si>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</si>
  <si>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</si>
  <si>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</si>
  <si>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</si>
  <si>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</si>
  <si>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</si>
  <si>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</si>
  <si>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</si>
  <si>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</si>
  <si>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</si>
  <si>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</si>
  <si>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</si>
  <si>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</si>
  <si>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</si>
  <si>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</si>
  <si>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</si>
  <si>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</si>
  <si>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</si>
  <si>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</si>
  <si>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</si>
  <si>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</si>
  <si>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</si>
  <si>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</si>
  <si>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</si>
  <si>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</si>
  <si>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</si>
  <si>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</si>
  <si>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</si>
  <si>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</si>
  <si>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</si>
  <si>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</si>
  <si>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</si>
  <si>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</si>
  <si>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</si>
  <si>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</si>
  <si>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</si>
  <si>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</si>
  <si>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</si>
  <si>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</si>
  <si>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</si>
  <si>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</si>
  <si>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</si>
  <si>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</si>
  <si>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</si>
  <si>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</si>
  <si>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</si>
  <si>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</si>
  <si>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</si>
  <si>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</si>
  <si>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</si>
  <si>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</si>
  <si>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</si>
  <si>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</si>
  <si>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</si>
  <si>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</si>
  <si>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</si>
  <si>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</si>
  <si>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</si>
  <si>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</si>
  <si>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</si>
  <si>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</si>
  <si>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</si>
  <si>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</si>
  <si>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</si>
  <si>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</si>
  <si>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</si>
  <si>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</si>
  <si>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</si>
  <si>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</si>
  <si>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</si>
  <si>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</si>
  <si>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</si>
  <si>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</si>
  <si>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</si>
  <si>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</si>
  <si>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</si>
  <si>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</si>
  <si>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</si>
  <si>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</si>
  <si>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</si>
  <si>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</si>
  <si>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</si>
  <si>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</si>
  <si>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</si>
  <si>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</si>
  <si>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</si>
  <si>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</si>
  <si>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</si>
  <si>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</si>
  <si>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</si>
  <si>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</si>
  <si>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</si>
  <si>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</si>
  <si>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</si>
  <si>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</si>
  <si>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</si>
  <si>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</si>
  <si>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</si>
  <si>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</si>
  <si>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</si>
  <si>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</si>
  <si>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</si>
  <si>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</si>
  <si>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</si>
  <si>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</si>
  <si>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</si>
  <si>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</si>
  <si>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</si>
  <si>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</si>
  <si>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</si>
  <si>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</si>
  <si>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</si>
  <si>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</si>
  <si>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</si>
  <si>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</si>
  <si>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</si>
  <si>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</si>
  <si>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</si>
  <si>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</si>
  <si>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</si>
  <si>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</si>
  <si>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</si>
  <si>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</si>
  <si>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</si>
  <si>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</si>
  <si>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</si>
  <si>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</si>
  <si>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</si>
  <si>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</si>
  <si>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</si>
  <si>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</si>
  <si>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</si>
  <si>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</si>
  <si>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</si>
  <si>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</si>
  <si>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</si>
  <si>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</si>
  <si>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</si>
  <si>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</si>
  <si>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</si>
  <si>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</si>
  <si>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</si>
  <si>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</si>
  <si>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</si>
  <si>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</si>
  <si>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</si>
  <si>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</si>
  <si>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</si>
  <si>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</si>
  <si>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</si>
  <si>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</si>
  <si>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</si>
  <si>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</si>
  <si>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</si>
  <si>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</si>
  <si>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</si>
  <si>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</si>
  <si>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</si>
  <si>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</si>
  <si>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</si>
  <si>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</si>
  <si>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</si>
  <si>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</si>
  <si>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</si>
  <si>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</si>
  <si>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</si>
  <si>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</si>
  <si>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</si>
  <si>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</si>
  <si>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</si>
  <si>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</si>
  <si>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</si>
  <si>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</si>
  <si>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</si>
  <si>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</si>
  <si>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</si>
  <si>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</si>
  <si>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</si>
  <si>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</si>
  <si>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</si>
  <si>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</si>
  <si>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</si>
  <si>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</si>
  <si>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</si>
  <si>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</si>
  <si>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</si>
  <si>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</si>
  <si>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</si>
  <si>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</si>
  <si>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</si>
  <si>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</si>
  <si>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</si>
  <si>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</si>
  <si>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</si>
  <si>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</si>
  <si>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</si>
  <si>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</si>
  <si>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</si>
  <si>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</si>
  <si>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</si>
  <si>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</si>
  <si>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</si>
  <si>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</si>
  <si>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</si>
  <si>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</si>
  <si>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</si>
  <si>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</si>
  <si>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</si>
  <si>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</si>
  <si>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</si>
  <si>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</si>
  <si>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</si>
  <si>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</si>
  <si>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</si>
  <si>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</si>
  <si>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</si>
  <si>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</si>
  <si>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</si>
  <si>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</si>
  <si>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</si>
  <si>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</si>
  <si>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</si>
  <si>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</si>
  <si>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</si>
  <si>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</si>
  <si>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</si>
  <si>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</si>
  <si>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</si>
  <si>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</si>
  <si>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</si>
  <si>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</si>
  <si>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</si>
  <si>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</si>
  <si>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</si>
  <si>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</si>
  <si>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</si>
  <si>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</si>
  <si>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</si>
  <si>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</si>
  <si>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</si>
  <si>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</si>
  <si>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</si>
  <si>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</si>
  <si>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</si>
  <si>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</si>
  <si>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</si>
  <si>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</si>
  <si>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</si>
  <si>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</si>
  <si>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</si>
  <si>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</si>
  <si>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</si>
  <si>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</si>
  <si>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</si>
  <si>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</si>
  <si>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</si>
  <si>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</si>
  <si>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</si>
  <si>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</si>
  <si>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</si>
  <si>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</si>
  <si>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</si>
  <si>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</si>
  <si>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</si>
  <si>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</si>
  <si>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</si>
  <si>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</si>
  <si>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</si>
  <si>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</si>
  <si>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</si>
  <si>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</si>
  <si>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</si>
  <si>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</si>
  <si>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</si>
  <si>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</si>
  <si>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</si>
  <si>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</si>
  <si>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</si>
  <si>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</si>
  <si>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</si>
  <si>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</si>
  <si>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</si>
  <si>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</si>
  <si>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</si>
  <si>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</si>
  <si>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</si>
  <si>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</si>
  <si>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</si>
  <si>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</si>
  <si>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</si>
  <si>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</si>
  <si>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</si>
  <si>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</si>
  <si>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</si>
  <si>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</si>
  <si>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</si>
  <si>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</si>
  <si>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</si>
  <si>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</si>
  <si>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</si>
  <si>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</si>
  <si>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</si>
  <si>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</si>
  <si>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</si>
  <si>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</si>
  <si>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</si>
  <si>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</si>
  <si>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</si>
  <si>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</si>
  <si>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</si>
  <si>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</si>
  <si>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</si>
  <si>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</si>
  <si>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</si>
  <si>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</si>
  <si>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</si>
  <si>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</si>
  <si>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</si>
  <si>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</si>
  <si>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</si>
  <si>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</si>
  <si>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</si>
  <si>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</si>
  <si>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</si>
  <si>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</si>
  <si>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</si>
  <si>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</si>
  <si>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</si>
  <si>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</si>
  <si>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</si>
  <si>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</si>
  <si>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</si>
  <si>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</si>
  <si>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</si>
  <si>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</si>
  <si>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</si>
  <si>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</si>
  <si>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</si>
  <si>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</si>
  <si>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</si>
  <si>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</si>
  <si>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</si>
  <si>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</si>
  <si>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</si>
  <si>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</si>
  <si>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</si>
  <si>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</si>
  <si>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</si>
  <si>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</si>
  <si>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</si>
  <si>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</si>
  <si>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</si>
  <si>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</si>
  <si>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</si>
  <si>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</si>
  <si>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</si>
  <si>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</si>
  <si>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</si>
  <si>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</si>
  <si>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</si>
  <si>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</si>
  <si>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</si>
  <si>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</si>
  <si>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</si>
  <si>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</si>
  <si>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</si>
  <si>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</si>
  <si>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</si>
  <si>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</si>
  <si>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</si>
  <si>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</si>
  <si>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</si>
  <si>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</si>
  <si>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</si>
  <si>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</si>
  <si>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</si>
  <si>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</si>
  <si>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</si>
  <si>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</si>
  <si>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</si>
  <si>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</si>
  <si>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</si>
  <si>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</si>
  <si>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</si>
  <si>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</si>
  <si>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</si>
  <si>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</si>
  <si>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</si>
  <si>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</si>
  <si>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</si>
  <si>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</si>
  <si>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</si>
  <si>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</si>
  <si>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</si>
  <si>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</si>
  <si>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</si>
  <si>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</si>
  <si>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</si>
  <si>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</si>
  <si>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</si>
  <si>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</si>
  <si>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</si>
  <si>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</si>
  <si>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</si>
  <si>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</si>
  <si>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</si>
  <si>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</si>
  <si>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</si>
  <si>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</si>
  <si>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</si>
  <si>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</si>
  <si>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</si>
  <si>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</si>
  <si>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</si>
  <si>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</si>
  <si>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</si>
  <si>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</si>
  <si>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</si>
  <si>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</si>
  <si>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</si>
  <si>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</si>
  <si>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</si>
  <si>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</si>
  <si>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</si>
  <si>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</si>
  <si>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</si>
  <si>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</si>
  <si>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</si>
  <si>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</si>
  <si>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</si>
  <si>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</si>
  <si>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</si>
  <si>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</si>
  <si>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</si>
  <si>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</si>
  <si>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</si>
  <si>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</si>
  <si>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</si>
  <si>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</si>
  <si>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</si>
  <si>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</si>
  <si>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</si>
  <si>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</si>
  <si>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</si>
  <si>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</si>
  <si>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</si>
  <si>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</si>
  <si>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</si>
  <si>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</si>
  <si>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</si>
  <si>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</si>
  <si>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</si>
  <si>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</si>
  <si>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</si>
  <si>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</si>
  <si>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</si>
  <si>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</si>
  <si>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</si>
  <si>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</si>
  <si>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</si>
  <si>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</si>
  <si>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</si>
  <si>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</si>
  <si>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</si>
  <si>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</si>
  <si>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</si>
  <si>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</si>
  <si>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</si>
  <si>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</si>
  <si>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</si>
  <si>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</si>
  <si>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</si>
  <si>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</si>
  <si>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</si>
  <si>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</si>
  <si>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</si>
  <si>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</si>
  <si>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</si>
  <si>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</si>
  <si>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</si>
  <si>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</si>
  <si>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</si>
  <si>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</si>
  <si>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</si>
  <si>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</si>
  <si>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</si>
  <si>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</si>
  <si>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</si>
  <si>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</si>
  <si>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</si>
  <si>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</si>
  <si>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</si>
  <si>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</si>
  <si>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</si>
  <si>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</si>
  <si>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</si>
  <si>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</si>
  <si>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</si>
  <si>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</si>
  <si>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</si>
  <si>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</si>
  <si>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</si>
  <si>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</si>
  <si>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</si>
  <si>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</si>
  <si>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</si>
  <si>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</si>
  <si>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</si>
  <si>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</si>
  <si>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</si>
  <si>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</si>
  <si>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</si>
  <si>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</si>
  <si>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</si>
  <si>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</si>
  <si>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</si>
  <si>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</si>
  <si>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</si>
  <si>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</si>
  <si>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</si>
  <si>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</si>
  <si>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</si>
  <si>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</si>
  <si>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</si>
  <si>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</si>
  <si>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</si>
  <si>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</si>
  <si>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</si>
  <si>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</si>
  <si>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</si>
  <si>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</si>
  <si>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</si>
  <si>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</si>
  <si>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</si>
  <si>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</si>
  <si>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</si>
  <si>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</si>
  <si>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</si>
  <si>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</si>
  <si>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</si>
  <si>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</si>
  <si>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</si>
  <si>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</si>
  <si>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</si>
  <si>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</si>
  <si>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</si>
  <si>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</si>
  <si>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</si>
  <si>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</si>
  <si>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</si>
  <si>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</si>
  <si>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</si>
  <si>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</si>
  <si>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</si>
  <si>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</si>
  <si>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</si>
  <si>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</si>
  <si>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</si>
  <si>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</si>
  <si>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</si>
  <si>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</si>
  <si>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</si>
  <si>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</si>
  <si>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</si>
  <si>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</si>
  <si>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</si>
  <si>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</si>
  <si>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</si>
  <si>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</si>
  <si>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</si>
  <si>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</si>
  <si>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</si>
  <si>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</si>
  <si>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</si>
  <si>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</si>
  <si>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</si>
  <si>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</si>
  <si>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</si>
  <si>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</si>
  <si>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</si>
  <si>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</si>
  <si>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</si>
  <si>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</si>
  <si>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</si>
  <si>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</si>
  <si>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</si>
  <si>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</si>
  <si>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</si>
  <si>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</si>
  <si>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</si>
  <si>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</si>
  <si>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</si>
  <si>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</si>
  <si>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</si>
  <si>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</si>
  <si>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</si>
  <si>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</si>
  <si>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</si>
  <si>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</si>
  <si>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</si>
  <si>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</si>
  <si>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</si>
  <si>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</si>
  <si>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</si>
  <si>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</si>
  <si>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</si>
  <si>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</si>
  <si>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</si>
  <si>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</si>
  <si>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</si>
  <si>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</si>
  <si>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</si>
  <si>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</si>
  <si>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</si>
  <si>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</si>
  <si>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</si>
  <si>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</si>
  <si>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</si>
  <si>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</si>
  <si>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</si>
  <si>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</si>
  <si>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</si>
  <si>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</si>
  <si>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</si>
  <si>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</si>
  <si>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</si>
  <si>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</si>
  <si>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</si>
  <si>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</si>
  <si>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</si>
  <si>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</si>
  <si>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</si>
  <si>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</si>
  <si>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</si>
  <si>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</si>
  <si>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</si>
  <si>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</si>
  <si>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</si>
  <si>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</si>
  <si>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</si>
  <si>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</si>
  <si>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</si>
  <si>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</si>
  <si>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</si>
  <si>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</si>
  <si>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</si>
  <si>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</si>
  <si>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</si>
  <si>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</si>
  <si>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</si>
  <si>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</si>
  <si>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</si>
  <si>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</si>
  <si>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</si>
  <si>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</si>
  <si>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</si>
  <si>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</si>
  <si>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</si>
  <si>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</si>
  <si>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</si>
  <si>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</si>
  <si>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</si>
  <si>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</si>
  <si>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</si>
  <si>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</si>
  <si>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</si>
  <si>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</si>
  <si>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</si>
  <si>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</si>
  <si>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</si>
  <si>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</si>
  <si>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</si>
  <si>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</si>
  <si>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</si>
  <si>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</si>
  <si>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</si>
  <si>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</si>
  <si>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</si>
  <si>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</si>
  <si>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</si>
  <si>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</si>
  <si>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</si>
  <si>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</si>
  <si>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</si>
  <si>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</si>
  <si>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</si>
  <si>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</si>
  <si>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</si>
  <si>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</si>
  <si>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</si>
  <si>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</si>
  <si>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</si>
  <si>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</si>
  <si>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</si>
  <si>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</si>
  <si>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</si>
  <si>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</si>
  <si>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</si>
  <si>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</si>
  <si>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</si>
  <si>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</si>
  <si>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</si>
  <si>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</si>
  <si>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</si>
  <si>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</si>
  <si>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</si>
  <si>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</si>
  <si>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</si>
  <si>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</si>
  <si>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</si>
  <si>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</si>
  <si>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</si>
  <si>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</si>
  <si>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</si>
  <si>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</si>
  <si>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</si>
  <si>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</si>
  <si>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</si>
  <si>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</si>
  <si>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</si>
  <si>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</si>
  <si>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</si>
  <si>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</si>
  <si>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</si>
  <si>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</si>
  <si>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</si>
  <si>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</si>
  <si>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</si>
  <si>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</si>
  <si>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</si>
  <si>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</si>
  <si>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</si>
  <si>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</si>
  <si>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</si>
  <si>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</si>
  <si>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</si>
  <si>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</si>
  <si>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</si>
  <si>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</si>
  <si>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</si>
  <si>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</si>
  <si>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</si>
  <si>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</si>
  <si>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</si>
  <si>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</si>
  <si>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</si>
  <si>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</si>
  <si>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</si>
  <si>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</si>
  <si>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</si>
  <si>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</si>
  <si>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</si>
  <si>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</si>
  <si>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</si>
  <si>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</si>
  <si>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</si>
  <si>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</si>
  <si>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</si>
  <si>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</si>
  <si>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</si>
  <si>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</si>
  <si>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</si>
  <si>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</si>
  <si>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</si>
  <si>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</si>
  <si>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</si>
  <si>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</si>
  <si>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</si>
  <si>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</si>
  <si>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</si>
  <si>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</si>
  <si>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</si>
  <si>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</si>
  <si>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</si>
  <si>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</si>
  <si>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</si>
  <si>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</si>
  <si>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</si>
  <si>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</si>
  <si>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</si>
  <si>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</si>
  <si>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</si>
  <si>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</si>
  <si>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</si>
  <si>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</si>
  <si>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</si>
  <si>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</si>
  <si>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</si>
  <si>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</si>
  <si>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</si>
  <si>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</si>
  <si>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</si>
  <si>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</si>
  <si>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</si>
  <si>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</si>
  <si>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</si>
  <si>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</si>
  <si>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</si>
  <si>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</si>
  <si>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</si>
  <si>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</si>
  <si>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</si>
  <si>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</si>
  <si>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</si>
  <si>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</si>
  <si>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</si>
  <si>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</si>
  <si>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</si>
  <si>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</si>
  <si>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</si>
  <si>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</si>
  <si>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</si>
  <si>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</si>
  <si>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</si>
  <si>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</si>
  <si>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</si>
  <si>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</si>
  <si>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</si>
  <si>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</si>
  <si>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</si>
  <si>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</si>
  <si>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</si>
  <si>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</si>
  <si>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</si>
  <si>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</si>
  <si>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</si>
  <si>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</si>
  <si>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</si>
  <si>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</si>
  <si>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</si>
  <si>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</si>
  <si>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</si>
  <si>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</si>
  <si>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</si>
  <si>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</si>
  <si>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</si>
  <si>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</si>
  <si>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</si>
  <si>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</si>
  <si>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</si>
  <si>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</si>
  <si>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</si>
  <si>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</si>
  <si>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</si>
  <si>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</si>
  <si>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</si>
  <si>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</si>
  <si>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</si>
  <si>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</si>
  <si>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</si>
  <si>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</si>
  <si>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</si>
  <si>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</si>
  <si>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</si>
  <si>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</si>
  <si>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</si>
  <si>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</si>
  <si>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</si>
  <si>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</si>
  <si>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</si>
  <si>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</si>
  <si>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</si>
  <si>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</si>
  <si>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</si>
  <si>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</si>
  <si>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</si>
  <si>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</si>
  <si>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</si>
  <si>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</si>
  <si>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</si>
  <si>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</si>
  <si>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</si>
  <si>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</si>
  <si>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</si>
  <si>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</si>
  <si>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</si>
  <si>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</si>
  <si>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</si>
  <si>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</si>
  <si>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</si>
  <si>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</si>
  <si>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</si>
  <si>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</si>
  <si>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</si>
  <si>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</si>
  <si>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</si>
  <si>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</si>
  <si>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</si>
  <si>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</si>
  <si>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</si>
  <si>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</si>
  <si>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</si>
  <si>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</si>
  <si>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</si>
  <si>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</si>
  <si>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</si>
  <si>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</si>
  <si>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</si>
  <si>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</si>
  <si>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</si>
  <si>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</si>
  <si>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</si>
  <si>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</si>
  <si>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</si>
  <si>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</si>
  <si>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</si>
  <si>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</si>
  <si>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</si>
  <si>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</si>
  <si>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</si>
  <si>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</si>
  <si>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</si>
  <si>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</si>
  <si>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</si>
  <si>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</si>
  <si>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</si>
  <si>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</si>
  <si>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</si>
  <si>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</si>
  <si>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</si>
  <si>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</si>
  <si>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</si>
  <si>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</si>
  <si>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</si>
  <si>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</si>
  <si>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</si>
  <si>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</si>
  <si>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</si>
  <si>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</si>
  <si>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</si>
  <si>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</si>
  <si>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</si>
  <si>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</si>
  <si>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</si>
  <si>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</si>
  <si>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</si>
  <si>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</si>
  <si>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</si>
  <si>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</si>
  <si>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</si>
  <si>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</si>
  <si>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</si>
  <si>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</si>
  <si>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</si>
  <si>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</si>
  <si>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</si>
  <si>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</si>
  <si>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</si>
  <si>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</si>
  <si>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</si>
  <si>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</si>
  <si>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</si>
  <si>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</si>
  <si>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</si>
  <si>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</si>
  <si>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</si>
  <si>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</si>
  <si>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</si>
  <si>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</si>
  <si>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</si>
  <si>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</si>
  <si>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</si>
  <si>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</si>
  <si>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</si>
  <si>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</si>
  <si>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</si>
  <si>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</si>
  <si>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</si>
  <si>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</si>
  <si>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</si>
  <si>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</si>
  <si>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</si>
  <si>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</si>
  <si>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</si>
  <si>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</si>
  <si>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</si>
  <si>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</si>
  <si>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</si>
  <si>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</si>
  <si>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</si>
  <si>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</si>
  <si>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</si>
  <si>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</si>
  <si>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</si>
  <si>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</si>
  <si>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</si>
  <si>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</si>
  <si>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</si>
  <si>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</si>
  <si>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</si>
  <si>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</si>
  <si>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</si>
  <si>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</si>
  <si>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</si>
  <si>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</si>
  <si>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</si>
  <si>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</si>
  <si>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</si>
  <si>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</si>
  <si>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</si>
  <si>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</si>
  <si>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</si>
  <si>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</si>
  <si>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</si>
  <si>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</si>
  <si>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</si>
  <si>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</si>
  <si>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</si>
  <si>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</si>
  <si>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</si>
  <si>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</si>
  <si>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</si>
  <si>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</si>
  <si>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</si>
  <si>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</si>
  <si>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</si>
  <si>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</si>
  <si>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</si>
  <si>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</si>
  <si>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</si>
  <si>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</si>
  <si>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</si>
  <si>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</si>
  <si>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</si>
  <si>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</si>
  <si>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</si>
  <si>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</si>
  <si>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</si>
  <si>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</si>
  <si>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</si>
  <si>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</si>
  <si>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</si>
  <si>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</si>
  <si>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</si>
  <si>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</si>
  <si>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</si>
  <si>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</si>
  <si>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</si>
  <si>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</si>
  <si>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</si>
  <si>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</si>
  <si>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</si>
  <si>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</si>
  <si>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</si>
  <si>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</si>
  <si>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</si>
  <si>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</si>
  <si>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</si>
  <si>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</si>
  <si>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</si>
  <si>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</si>
  <si>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</si>
  <si>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</si>
  <si>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</si>
  <si>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</si>
  <si>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</si>
  <si>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</si>
  <si>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</si>
  <si>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</si>
  <si>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</si>
  <si>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</si>
  <si>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</si>
  <si>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</si>
  <si>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</si>
  <si>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</si>
  <si>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</si>
  <si>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</si>
  <si>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</si>
  <si>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</si>
  <si>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</si>
  <si>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</si>
  <si>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</si>
  <si>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</si>
  <si>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</si>
  <si>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</si>
  <si>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</si>
  <si>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</si>
  <si>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</si>
  <si>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</si>
  <si>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</si>
  <si>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</si>
  <si>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</si>
  <si>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</si>
  <si>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</si>
  <si>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</si>
  <si>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</si>
  <si>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</si>
  <si>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</si>
  <si>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</si>
  <si>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</si>
  <si>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</si>
  <si>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</si>
  <si>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</si>
  <si>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</si>
  <si>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</si>
  <si>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</si>
  <si>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</si>
  <si>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</si>
  <si>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</si>
  <si>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</si>
  <si>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</si>
  <si>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</si>
  <si>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</si>
  <si>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</si>
  <si>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</si>
  <si>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</si>
  <si>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</si>
  <si>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</si>
  <si>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</si>
  <si>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</si>
  <si>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</si>
  <si>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</si>
  <si>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</si>
  <si>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</si>
  <si>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</si>
  <si>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</si>
  <si>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</si>
  <si>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</si>
  <si>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</si>
  <si>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</si>
  <si>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</si>
  <si>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</si>
  <si>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</si>
  <si>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</si>
  <si>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</si>
  <si>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</si>
  <si>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</si>
  <si>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</si>
  <si>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</si>
  <si>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</si>
  <si>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</si>
  <si>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</si>
  <si>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</si>
  <si>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</si>
  <si>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</si>
  <si>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</si>
  <si>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</si>
  <si>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</si>
  <si>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</si>
  <si>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</si>
  <si>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</si>
  <si>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</si>
  <si>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</si>
  <si>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</si>
  <si>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</si>
  <si>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</si>
  <si>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</si>
  <si>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</si>
  <si>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</si>
  <si>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</si>
  <si>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</si>
  <si>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</si>
  <si>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</si>
  <si>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</si>
  <si>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</si>
  <si>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</si>
  <si>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</si>
  <si>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</si>
  <si>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</si>
  <si>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</si>
  <si>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</si>
  <si>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</si>
  <si>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</si>
  <si>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</si>
  <si>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</si>
  <si>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</si>
  <si>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</si>
  <si>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</si>
  <si>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</si>
  <si>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</si>
  <si>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</si>
  <si>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</si>
  <si>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</si>
  <si>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</si>
  <si>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</si>
  <si>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</si>
  <si>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</si>
  <si>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</si>
  <si>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</si>
  <si>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</si>
  <si>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</si>
  <si>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</si>
  <si>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</si>
  <si>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</si>
  <si>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</si>
  <si>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</si>
  <si>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</si>
  <si>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</si>
  <si>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</si>
  <si>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</si>
  <si>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</si>
  <si>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</si>
  <si>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</si>
  <si>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</si>
  <si>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</si>
  <si>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</si>
  <si>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</si>
  <si>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</si>
  <si>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</si>
  <si>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</si>
  <si>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</si>
  <si>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</si>
  <si>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</si>
  <si>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</si>
  <si>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</si>
  <si>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</si>
  <si>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</si>
  <si>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</si>
  <si>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</si>
  <si>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</si>
  <si>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</si>
  <si>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</si>
  <si>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</si>
  <si>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</si>
  <si>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</si>
  <si>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</si>
  <si>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</si>
  <si>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</si>
  <si>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</si>
  <si>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</si>
  <si>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</si>
  <si>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</si>
  <si>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</si>
  <si>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</si>
  <si>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</si>
  <si>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</si>
  <si>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</si>
  <si>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</si>
  <si>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</si>
  <si>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</si>
  <si>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</si>
  <si>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</si>
  <si>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</si>
  <si>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</si>
  <si>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</si>
  <si>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</si>
  <si>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</si>
  <si>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</si>
  <si>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</si>
  <si>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</si>
  <si>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</si>
  <si>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</si>
  <si>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</si>
  <si>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</si>
  <si>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</si>
  <si>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</si>
  <si>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</si>
  <si>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</si>
  <si>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</si>
  <si>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</si>
  <si>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</si>
  <si>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</si>
  <si>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</si>
  <si>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</si>
  <si>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</si>
  <si>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</si>
  <si>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</si>
  <si>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</si>
  <si>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</si>
  <si>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</si>
  <si>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</si>
  <si>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</si>
  <si>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</si>
  <si>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</si>
  <si>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</si>
  <si>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</si>
  <si>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</si>
  <si>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</si>
  <si>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</si>
  <si>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</si>
  <si>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</si>
  <si>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</si>
  <si>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</si>
  <si>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</si>
  <si>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</si>
  <si>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</si>
  <si>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</si>
  <si>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</si>
  <si>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</si>
  <si>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</si>
  <si>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</si>
  <si>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</si>
  <si>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</si>
  <si>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</si>
  <si>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</si>
  <si>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</si>
  <si>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</si>
  <si>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</si>
  <si>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</si>
  <si>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</si>
  <si>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</si>
  <si>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</si>
  <si>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</si>
  <si>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</si>
  <si>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</si>
  <si>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</si>
  <si>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</si>
  <si>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</si>
  <si>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</si>
  <si>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</si>
  <si>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</si>
  <si>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</si>
  <si>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</si>
  <si>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</si>
  <si>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</si>
  <si>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</si>
  <si>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</si>
  <si>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</si>
  <si>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</si>
  <si>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</si>
  <si>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</si>
  <si>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</si>
  <si>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</si>
  <si>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</si>
  <si>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</si>
  <si>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</si>
  <si>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</si>
  <si>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</si>
  <si>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</si>
  <si>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</si>
  <si>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</si>
  <si>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</si>
  <si>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</si>
  <si>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</si>
  <si>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</si>
  <si>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</si>
  <si>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</si>
  <si>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</si>
  <si>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</si>
  <si>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</si>
  <si>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</si>
  <si>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</si>
  <si>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</si>
  <si>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</si>
  <si>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</si>
  <si>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</si>
  <si>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</si>
  <si>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</si>
  <si>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</si>
  <si>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</si>
  <si>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</si>
  <si>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</si>
  <si>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</si>
  <si>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</si>
  <si>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</si>
  <si>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</si>
  <si>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</si>
  <si>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</si>
  <si>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</si>
  <si>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</si>
  <si>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</si>
  <si>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</si>
  <si>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</si>
  <si>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</si>
  <si>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</si>
  <si>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</si>
  <si>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</si>
  <si>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</si>
  <si>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</si>
  <si>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</si>
  <si>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</si>
  <si>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</si>
  <si>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</si>
  <si>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</si>
  <si>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</si>
  <si>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</si>
  <si>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</si>
  <si>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</si>
  <si>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</si>
  <si>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</si>
  <si>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</si>
  <si>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</si>
  <si>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</si>
  <si>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</si>
  <si>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</si>
  <si>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</si>
  <si>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</si>
  <si>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</si>
  <si>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</si>
  <si>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</si>
  <si>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</si>
  <si>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</si>
  <si>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</si>
  <si>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</si>
  <si>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</si>
  <si>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</si>
  <si>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</si>
  <si>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</si>
  <si>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</si>
  <si>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</si>
  <si>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</si>
  <si>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</si>
  <si>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</si>
  <si>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</si>
  <si>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</si>
  <si>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</si>
  <si>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</si>
  <si>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</si>
  <si>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</si>
  <si>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</si>
  <si>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</si>
  <si>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</si>
  <si>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</si>
  <si>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</si>
  <si>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</si>
  <si>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</si>
  <si>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</si>
  <si>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</si>
  <si>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</si>
  <si>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</si>
  <si>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</si>
  <si>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</si>
  <si>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</si>
  <si>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</si>
  <si>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</si>
  <si>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</si>
  <si>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</si>
  <si>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</si>
  <si>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</si>
  <si>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</si>
  <si>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</si>
  <si>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</si>
  <si>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</si>
  <si>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</si>
  <si>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</si>
  <si>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</si>
  <si>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</si>
  <si>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</si>
  <si>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</si>
  <si>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</si>
  <si>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</si>
  <si>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</si>
  <si>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</si>
  <si>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</si>
  <si>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</si>
  <si>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</si>
  <si>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</si>
  <si>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</si>
  <si>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</si>
  <si>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</si>
  <si>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</si>
  <si>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</si>
  <si>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</si>
  <si>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</si>
  <si>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</si>
  <si>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</si>
  <si>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</si>
  <si>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</si>
  <si>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</si>
  <si>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</si>
  <si>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</si>
  <si>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</si>
  <si>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</si>
  <si>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</si>
  <si>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</si>
  <si>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</si>
  <si>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</si>
  <si>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</si>
  <si>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</si>
  <si>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</si>
  <si>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</si>
  <si>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</si>
  <si>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</si>
  <si>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</si>
  <si>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</si>
  <si>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</si>
  <si>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</si>
  <si>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</si>
  <si>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</si>
  <si>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</si>
  <si>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</si>
  <si>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</si>
  <si>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</si>
  <si>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</si>
  <si>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</si>
  <si>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</si>
  <si>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</si>
  <si>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</si>
  <si>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</si>
  <si>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</si>
  <si>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</si>
  <si>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</si>
  <si>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</si>
  <si>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</si>
  <si>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</si>
  <si>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</si>
  <si>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</si>
  <si>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</si>
  <si>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</si>
  <si>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</si>
  <si>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</si>
  <si>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</si>
  <si>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</si>
  <si>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</si>
  <si>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</si>
  <si>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</si>
  <si>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</si>
  <si>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</si>
  <si>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</si>
  <si>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</si>
  <si>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</si>
  <si>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</si>
  <si>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</si>
  <si>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</si>
  <si>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</si>
  <si>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</si>
  <si>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</si>
  <si>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</si>
  <si>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</si>
  <si>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</si>
  <si>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</si>
  <si>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</si>
  <si>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</si>
  <si>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</si>
  <si>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</si>
  <si>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</si>
  <si>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</si>
  <si>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</si>
  <si>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</si>
  <si>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</si>
  <si>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</si>
  <si>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</si>
  <si>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</si>
  <si>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</si>
  <si>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</si>
  <si>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</si>
  <si>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</si>
  <si>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</si>
  <si>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</si>
  <si>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</si>
  <si>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</si>
  <si>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</si>
  <si>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</si>
  <si>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</si>
  <si>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</si>
  <si>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</si>
  <si>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</si>
  <si>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</si>
  <si>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</si>
  <si>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</si>
  <si>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</si>
  <si>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</si>
  <si>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</si>
  <si>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</si>
  <si>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</si>
  <si>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</si>
  <si>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</si>
  <si>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</si>
  <si>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</si>
  <si>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</si>
  <si>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</si>
  <si>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</si>
  <si>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</si>
  <si>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</si>
  <si>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</si>
  <si>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</si>
  <si>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</si>
  <si>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</si>
  <si>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</si>
  <si>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</si>
  <si>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</si>
  <si>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</si>
  <si>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</si>
  <si>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</si>
  <si>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</si>
  <si>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</si>
  <si>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</si>
  <si>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</si>
  <si>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</si>
  <si>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</si>
  <si>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</si>
  <si>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</si>
  <si>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</si>
  <si>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</si>
  <si>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</si>
  <si>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</si>
  <si>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</si>
  <si>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</si>
  <si>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</si>
  <si>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</si>
  <si>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</si>
  <si>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</si>
  <si>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</si>
  <si>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</si>
  <si>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</si>
  <si>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</si>
  <si>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</si>
  <si>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</si>
  <si>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</si>
  <si>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</si>
  <si>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</si>
  <si>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</si>
  <si>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</si>
  <si>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</si>
  <si>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</si>
  <si>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</si>
  <si>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</si>
  <si>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</si>
  <si>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</si>
  <si>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</si>
  <si>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</si>
  <si>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</si>
  <si>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</si>
  <si>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</si>
  <si>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</si>
  <si>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</si>
  <si>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</si>
  <si>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</si>
  <si>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</si>
  <si>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</si>
  <si>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</si>
  <si>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</si>
  <si>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</si>
  <si>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</si>
  <si>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</si>
  <si>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</si>
  <si>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</si>
  <si>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</si>
  <si>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</si>
  <si>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</si>
  <si>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</si>
  <si>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</si>
  <si>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</si>
  <si>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</si>
  <si>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</si>
  <si>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</si>
  <si>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</si>
  <si>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</si>
  <si>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</si>
  <si>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</si>
  <si>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</si>
  <si>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</si>
  <si>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</si>
  <si>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</si>
  <si>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</si>
  <si>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</si>
  <si>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</si>
  <si>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</si>
  <si>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</si>
  <si>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</si>
  <si>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</si>
  <si>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</si>
  <si>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</si>
  <si>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</si>
  <si>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</si>
  <si>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</si>
  <si>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</si>
  <si>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</si>
  <si>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</si>
  <si>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</si>
  <si>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</si>
  <si>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</si>
  <si>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</si>
  <si>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</si>
  <si>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</si>
  <si>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</si>
  <si>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</si>
  <si>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</si>
  <si>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</si>
  <si>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</si>
  <si>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</si>
  <si>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</si>
  <si>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</si>
  <si>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</si>
  <si>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</si>
  <si>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</si>
  <si>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</si>
  <si>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</si>
  <si>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</si>
  <si>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</si>
  <si>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</si>
  <si>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</si>
  <si>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</si>
  <si>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</si>
  <si>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</si>
  <si>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</si>
  <si>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</si>
  <si>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</si>
  <si>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</si>
  <si>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</si>
  <si>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</si>
  <si>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</si>
  <si>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</si>
  <si>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</si>
  <si>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</si>
  <si>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</si>
  <si>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</si>
  <si>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</si>
  <si>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</si>
  <si>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</si>
  <si>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</si>
  <si>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</si>
  <si>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</si>
  <si>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</si>
  <si>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</si>
  <si>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</si>
  <si>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</si>
  <si>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</si>
  <si>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</si>
  <si>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</si>
  <si>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</si>
  <si>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</si>
  <si>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</si>
  <si>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</si>
  <si>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</si>
  <si>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</si>
  <si>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</si>
  <si>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</si>
  <si>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</si>
  <si>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</si>
  <si>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</si>
  <si>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</si>
  <si>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</si>
  <si>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</si>
  <si>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</si>
  <si>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</si>
  <si>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</si>
  <si>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</si>
  <si>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</si>
  <si>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</si>
  <si>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</si>
  <si>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</si>
  <si>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</si>
  <si>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</si>
  <si>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</si>
  <si>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</si>
  <si>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</si>
  <si>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</si>
  <si>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</si>
  <si>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</si>
  <si>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</si>
  <si>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</si>
  <si>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</si>
  <si>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</si>
  <si>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</si>
  <si>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</si>
  <si>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</si>
  <si>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</si>
  <si>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</si>
  <si>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</si>
  <si>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</si>
  <si>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</si>
  <si>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</si>
  <si>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</si>
  <si>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</si>
  <si>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</si>
  <si>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</si>
  <si>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</si>
  <si>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</si>
  <si>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</si>
  <si>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</si>
  <si>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</si>
  <si>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</si>
  <si>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</si>
  <si>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</si>
  <si>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</si>
  <si>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</si>
  <si>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</si>
  <si>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</si>
  <si>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</si>
  <si>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</si>
  <si>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</si>
  <si>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</si>
  <si>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</si>
  <si>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</si>
  <si>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</si>
  <si>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</si>
  <si>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</si>
  <si>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</si>
  <si>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</si>
  <si>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</si>
  <si>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</si>
  <si>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</si>
  <si>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</si>
  <si>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</si>
  <si>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</si>
  <si>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</si>
  <si>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</si>
  <si>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</si>
  <si>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</si>
  <si>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</si>
  <si>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</si>
  <si>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</si>
  <si>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</si>
  <si>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</si>
  <si>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</si>
  <si>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</si>
  <si>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</si>
  <si>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</si>
  <si>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</si>
  <si>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</si>
  <si>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</si>
  <si>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</si>
  <si>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</si>
  <si>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</si>
  <si>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</si>
  <si>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</si>
  <si>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</si>
  <si>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</si>
  <si>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</si>
  <si>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</si>
  <si>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</si>
  <si>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</si>
  <si>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</si>
  <si>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</si>
  <si>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</si>
  <si>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</si>
  <si>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</si>
  <si>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</si>
  <si>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</si>
  <si>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</si>
  <si>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</si>
  <si>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</si>
  <si>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</si>
  <si>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</si>
  <si>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</si>
  <si>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</si>
  <si>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</si>
  <si>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</si>
  <si>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</si>
  <si>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</si>
  <si>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</si>
  <si>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</si>
  <si>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</si>
  <si>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</si>
  <si>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</si>
  <si>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</si>
  <si>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</si>
  <si>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</si>
  <si>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</si>
  <si>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</si>
  <si>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</si>
  <si>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</si>
  <si>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</si>
  <si>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</si>
  <si>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</si>
  <si>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</si>
  <si>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</si>
  <si>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</si>
  <si>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</si>
  <si>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</si>
  <si>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</si>
  <si>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</si>
  <si>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</si>
  <si>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</si>
  <si>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</si>
  <si>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</si>
  <si>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</si>
  <si>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</si>
  <si>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</si>
  <si>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</si>
  <si>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</si>
  <si>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</si>
  <si>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</si>
  <si>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</si>
  <si>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</si>
  <si>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</si>
  <si>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</si>
  <si>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</si>
  <si>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</si>
  <si>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</si>
  <si>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</si>
  <si>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</si>
  <si>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</si>
  <si>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</si>
  <si>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</si>
  <si>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</si>
  <si>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</si>
  <si>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</si>
  <si>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</si>
  <si>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</si>
  <si>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</si>
  <si>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</si>
  <si>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</si>
  <si>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</si>
  <si>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</si>
  <si>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</si>
  <si>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</si>
  <si>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</si>
  <si>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</si>
  <si>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</si>
  <si>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</si>
  <si>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</si>
  <si>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</si>
  <si>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</si>
  <si>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</si>
  <si>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</si>
  <si>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</si>
  <si>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</si>
  <si>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</si>
  <si>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</si>
  <si>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</si>
  <si>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</si>
  <si>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</si>
  <si>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</si>
  <si>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</si>
  <si>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</si>
  <si>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</si>
  <si>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</si>
  <si>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</si>
  <si>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</si>
  <si>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</si>
  <si>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</si>
  <si>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</si>
  <si>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</si>
  <si>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</si>
  <si>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</si>
  <si>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</si>
  <si>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</si>
  <si>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</si>
  <si>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</si>
  <si>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</si>
  <si>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</si>
  <si>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</si>
  <si>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</si>
  <si>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</si>
  <si>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</si>
  <si>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</si>
  <si>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</si>
  <si>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</si>
  <si>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</si>
  <si>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</si>
  <si>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</si>
  <si>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</si>
  <si>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</si>
  <si>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</si>
  <si>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</si>
  <si>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</si>
  <si>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</si>
  <si>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</si>
  <si>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</si>
  <si>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</si>
  <si>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</si>
  <si>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</si>
  <si>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</si>
  <si>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</si>
  <si>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</si>
  <si>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</si>
  <si>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</si>
  <si>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</si>
  <si>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</si>
  <si>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</si>
  <si>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</si>
  <si>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</si>
  <si>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</si>
  <si>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</si>
  <si>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</si>
  <si>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</si>
  <si>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</si>
  <si>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</si>
  <si>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</si>
  <si>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</si>
  <si>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</si>
  <si>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</si>
  <si>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</si>
  <si>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</si>
  <si>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</si>
  <si>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</si>
  <si>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</si>
  <si>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</si>
  <si>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</si>
  <si>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</si>
  <si>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</si>
  <si>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</si>
  <si>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</si>
  <si>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</si>
  <si>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</si>
  <si>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</si>
  <si>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</si>
  <si>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</si>
  <si>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</si>
  <si>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</si>
  <si>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</si>
  <si>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</si>
  <si>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</si>
  <si>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</si>
  <si>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</si>
  <si>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</si>
  <si>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</si>
  <si>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</si>
  <si>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</si>
  <si>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</si>
  <si>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</si>
  <si>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</si>
  <si>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</si>
  <si>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</si>
  <si>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</si>
  <si>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</si>
  <si>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</si>
  <si>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</si>
  <si>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</si>
  <si>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</si>
  <si>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</si>
  <si>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</si>
  <si>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</si>
  <si>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</si>
  <si>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</si>
  <si>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</si>
  <si>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</si>
  <si>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</si>
  <si>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</si>
  <si>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</si>
  <si>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</si>
  <si>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</si>
  <si>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</si>
  <si>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</si>
  <si>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</si>
  <si>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</si>
  <si>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</si>
  <si>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</si>
  <si>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</si>
  <si>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</si>
  <si>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</si>
  <si>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</si>
  <si>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</si>
  <si>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</si>
  <si>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</si>
  <si>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</si>
  <si>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</si>
  <si>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</si>
  <si>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</si>
  <si>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</si>
  <si>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</si>
  <si>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</si>
  <si>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</si>
  <si>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</si>
  <si>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</si>
  <si>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</si>
  <si>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</si>
  <si>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</si>
  <si>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</si>
  <si>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</si>
  <si>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</si>
  <si>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</si>
  <si>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</si>
  <si>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</si>
  <si>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</si>
  <si>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</si>
  <si>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</si>
  <si>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</si>
  <si>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</si>
  <si>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</si>
  <si>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</si>
  <si>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</si>
  <si>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</si>
  <si>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</si>
  <si>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</si>
  <si>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</si>
  <si>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</si>
  <si>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</si>
  <si>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</si>
  <si>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</si>
  <si>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</si>
  <si>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</si>
  <si>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</si>
  <si>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</si>
  <si>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</si>
  <si>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</si>
  <si>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</si>
  <si>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</si>
  <si>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</si>
  <si>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</si>
  <si>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</si>
  <si>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</si>
  <si>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</si>
  <si>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</si>
  <si>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</si>
  <si>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</si>
  <si>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</si>
  <si>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</si>
  <si>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</si>
  <si>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</si>
  <si>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</si>
  <si>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</si>
  <si>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</si>
  <si>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</si>
  <si>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</si>
  <si>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</si>
  <si>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</si>
  <si>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</si>
  <si>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</si>
  <si>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</si>
  <si>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</si>
  <si>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</si>
  <si>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</si>
  <si>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</si>
  <si>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</si>
  <si>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</si>
  <si>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</si>
  <si>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</si>
  <si>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</si>
  <si>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</si>
  <si>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</si>
  <si>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</si>
  <si>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</si>
  <si>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</si>
  <si>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</si>
  <si>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</si>
  <si>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</si>
  <si>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</si>
  <si>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</si>
  <si>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</si>
  <si>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</si>
  <si>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</si>
  <si>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</si>
  <si>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</si>
  <si>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</si>
  <si>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</si>
  <si>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</si>
  <si>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</si>
  <si>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</si>
  <si>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</si>
  <si>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</si>
  <si>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</si>
  <si>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</si>
  <si>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</si>
  <si>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</si>
  <si>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</si>
  <si>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</si>
  <si>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</si>
  <si>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</si>
  <si>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</si>
  <si>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</si>
  <si>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</si>
  <si>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</si>
  <si>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</si>
  <si>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</si>
  <si>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</si>
  <si>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</si>
  <si>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</si>
  <si>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</si>
  <si>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</si>
  <si>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</si>
  <si>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</si>
  <si>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</si>
  <si>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</si>
  <si>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</si>
  <si>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</si>
  <si>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</si>
  <si>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</si>
  <si>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</si>
  <si>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</si>
  <si>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</si>
  <si>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</si>
  <si>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</si>
  <si>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</si>
  <si>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</si>
  <si>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</si>
  <si>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</si>
  <si>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</si>
  <si>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</si>
  <si>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</si>
  <si>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</si>
  <si>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</si>
  <si>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</si>
  <si>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</si>
  <si>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</si>
  <si>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</si>
  <si>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</si>
  <si>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</si>
  <si>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</si>
  <si>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</si>
  <si>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</si>
  <si>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</si>
  <si>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</si>
  <si>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</si>
  <si>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</si>
  <si>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</si>
  <si>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</si>
  <si>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</si>
  <si>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</si>
  <si>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</si>
  <si>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</si>
  <si>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</si>
  <si>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</si>
  <si>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</si>
  <si>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</si>
  <si>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</si>
  <si>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</si>
  <si>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</si>
  <si>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</si>
  <si>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</si>
  <si>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</si>
  <si>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</si>
  <si>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</si>
  <si>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</si>
  <si>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</si>
  <si>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</si>
  <si>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</si>
  <si>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</si>
  <si>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</si>
  <si>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</si>
  <si>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</si>
  <si>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</si>
  <si>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</si>
  <si>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</si>
  <si>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</si>
  <si>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</si>
  <si>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</si>
  <si>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</si>
  <si>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</si>
  <si>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</si>
  <si>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</si>
  <si>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</si>
  <si>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</si>
  <si>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</si>
  <si>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</si>
  <si>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</si>
  <si>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</si>
  <si>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</si>
  <si>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</si>
  <si>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</si>
  <si>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</si>
  <si>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</si>
  <si>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</si>
  <si>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</si>
  <si>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</si>
  <si>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</si>
  <si>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</si>
  <si>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</si>
  <si>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</si>
  <si>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</si>
  <si>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</si>
  <si>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</si>
  <si>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</si>
  <si>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</si>
  <si>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</si>
  <si>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</si>
  <si>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</si>
  <si>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</si>
  <si>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</si>
  <si>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</si>
  <si>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</si>
  <si>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</si>
  <si>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</si>
  <si>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</si>
  <si>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</si>
  <si>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</si>
  <si>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</si>
  <si>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</si>
  <si>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</si>
  <si>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</si>
  <si>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</si>
  <si>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</si>
  <si>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</si>
  <si>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</si>
  <si>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</si>
  <si>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</si>
  <si>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</si>
  <si>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</si>
  <si>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</si>
  <si>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</si>
  <si>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</si>
  <si>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</si>
  <si>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</si>
  <si>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</si>
  <si>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</si>
  <si>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</si>
  <si>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</si>
  <si>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</si>
  <si>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</si>
  <si>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</si>
  <si>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</si>
  <si>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</si>
  <si>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</si>
  <si>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</si>
  <si>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</si>
  <si>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</si>
  <si>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</si>
  <si>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</si>
  <si>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</si>
  <si>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</si>
  <si>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</si>
  <si>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</si>
  <si>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</si>
  <si>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</si>
  <si>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</si>
  <si>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</si>
  <si>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</si>
  <si>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</si>
  <si>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</si>
  <si>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</si>
  <si>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</si>
  <si>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</si>
  <si>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</si>
  <si>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</si>
  <si>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</si>
  <si>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</si>
  <si>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</si>
  <si>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</si>
  <si>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</si>
  <si>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</si>
  <si>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</si>
  <si>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</si>
  <si>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</si>
  <si>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</si>
  <si>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</si>
  <si>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</si>
  <si>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</si>
  <si>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</si>
  <si>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</si>
  <si>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</si>
  <si>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</si>
  <si>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</si>
  <si>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</si>
  <si>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</si>
  <si>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</si>
  <si>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</si>
  <si>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</si>
  <si>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</si>
  <si>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</si>
  <si>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</si>
  <si>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</si>
  <si>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</si>
  <si>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</si>
  <si>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</si>
  <si>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</si>
  <si>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</si>
  <si>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</si>
  <si>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</si>
  <si>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</si>
  <si>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</si>
  <si>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</si>
  <si>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</si>
  <si>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</si>
  <si>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</si>
  <si>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</si>
  <si>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</si>
  <si>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</si>
  <si>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</si>
  <si>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</si>
  <si>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</si>
  <si>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</si>
  <si>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</si>
  <si>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</si>
  <si>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</si>
  <si>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</si>
  <si>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</si>
  <si>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</si>
  <si>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</si>
  <si>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</si>
  <si>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</si>
  <si>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</si>
  <si>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</si>
  <si>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</si>
  <si>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</si>
  <si>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</si>
  <si>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</si>
  <si>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</si>
  <si>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</si>
  <si>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</si>
  <si>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</si>
  <si>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</si>
  <si>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</si>
  <si>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</si>
  <si>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</si>
  <si>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</si>
  <si>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</si>
  <si>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</si>
  <si>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</si>
  <si>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</si>
  <si>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</si>
  <si>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</si>
  <si>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</si>
  <si>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</si>
  <si>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</si>
  <si>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</si>
  <si>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</si>
  <si>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</si>
  <si>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</si>
  <si>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</si>
  <si>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</si>
  <si>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</si>
  <si>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</si>
  <si>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</si>
  <si>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</si>
  <si>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</si>
  <si>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</si>
  <si>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</si>
  <si>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</si>
  <si>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</si>
  <si>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</si>
  <si>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</si>
  <si>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</si>
  <si>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</si>
  <si>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</si>
  <si>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</si>
  <si>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</si>
  <si>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</si>
  <si>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</si>
  <si>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</si>
  <si>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</si>
  <si>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</si>
  <si>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</si>
  <si>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</si>
  <si>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</si>
  <si>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</si>
  <si>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</si>
  <si>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</si>
  <si>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</si>
  <si>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</si>
  <si>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</si>
  <si>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</si>
  <si>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</si>
  <si>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</si>
  <si>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</si>
  <si>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</si>
  <si>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</si>
  <si>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</si>
  <si>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</si>
  <si>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</si>
  <si>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</si>
  <si>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</si>
  <si>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</si>
  <si>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</si>
  <si>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</si>
  <si>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</si>
  <si>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</si>
  <si>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</si>
  <si>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</si>
  <si>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</si>
  <si>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</si>
  <si>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</si>
  <si>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</si>
  <si>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</si>
  <si>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</si>
  <si>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</si>
  <si>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</si>
  <si>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</si>
  <si>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</si>
  <si>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</si>
  <si>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</si>
  <si>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</si>
  <si>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</si>
  <si>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</si>
  <si>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</si>
  <si>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</si>
  <si>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</si>
  <si>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</si>
  <si>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</si>
  <si>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</si>
  <si>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</si>
  <si>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</si>
  <si>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</si>
  <si>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</si>
  <si>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</si>
  <si>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</si>
  <si>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</si>
  <si>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</si>
  <si>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</si>
  <si>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</si>
  <si>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</si>
  <si>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</si>
  <si>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</si>
  <si>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</si>
  <si>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</si>
  <si>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</si>
  <si>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</si>
  <si>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</si>
  <si>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</si>
  <si>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</si>
  <si>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</si>
  <si>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</si>
  <si>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</si>
  <si>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</si>
  <si>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</si>
  <si>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</si>
  <si>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</si>
  <si>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</si>
  <si>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</si>
  <si>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</si>
  <si>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</si>
  <si>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</si>
  <si>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</si>
  <si>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</si>
  <si>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</si>
  <si>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</si>
  <si>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</si>
  <si>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</si>
  <si>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</si>
  <si>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</si>
  <si>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</si>
  <si>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</si>
  <si>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</si>
  <si>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</si>
  <si>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</si>
  <si>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</si>
  <si>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</si>
  <si>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</si>
  <si>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</si>
  <si>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</si>
  <si>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</si>
  <si>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</si>
  <si>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</si>
  <si>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</si>
  <si>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</si>
  <si>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</si>
  <si>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</si>
  <si>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</si>
  <si>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</si>
  <si>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</si>
  <si>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</si>
  <si>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</si>
  <si>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</si>
  <si>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</si>
  <si>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</si>
  <si>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</si>
  <si>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</si>
  <si>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</si>
  <si>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</si>
  <si>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</si>
  <si>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</si>
  <si>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</si>
  <si>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</si>
  <si>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</si>
  <si>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</si>
  <si>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</si>
  <si>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</si>
  <si>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</si>
  <si>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</si>
  <si>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</si>
  <si>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</si>
  <si>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</si>
  <si>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</si>
  <si>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</si>
  <si>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</si>
  <si>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</si>
  <si>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</si>
  <si>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</si>
  <si>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</si>
  <si>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</si>
  <si>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</si>
  <si>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</si>
  <si>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</si>
  <si>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</si>
  <si>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</si>
  <si>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</si>
  <si>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</si>
  <si>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</si>
  <si>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</si>
  <si>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</si>
  <si>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</si>
  <si>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</si>
  <si>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</si>
  <si>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</si>
  <si>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</si>
  <si>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</si>
  <si>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</si>
  <si>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</si>
  <si>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</si>
  <si>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</si>
  <si>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</si>
  <si>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</si>
  <si>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</si>
  <si>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</si>
  <si>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</si>
  <si>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</si>
  <si>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</si>
  <si>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</si>
  <si>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</si>
  <si>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</si>
  <si>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</si>
  <si>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</si>
  <si>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</si>
  <si>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</si>
  <si>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</si>
  <si>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</si>
  <si>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</si>
  <si>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</si>
  <si>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</si>
  <si>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</si>
  <si>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</si>
  <si>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</si>
  <si>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</si>
  <si>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</si>
  <si>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</si>
  <si>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</si>
  <si>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</si>
  <si>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</si>
  <si>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</si>
  <si>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</si>
  <si>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</si>
  <si>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</si>
  <si>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</si>
  <si>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</si>
  <si>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</si>
  <si>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</si>
  <si>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</si>
  <si>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</si>
  <si>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</si>
  <si>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</si>
  <si>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</si>
  <si>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</si>
  <si>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</si>
  <si>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</si>
  <si>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</si>
  <si>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</si>
  <si>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</si>
  <si>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</si>
  <si>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</si>
  <si>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</si>
  <si>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</si>
  <si>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</si>
  <si>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</si>
  <si>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</si>
  <si>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</si>
  <si>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</si>
  <si>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</si>
  <si>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</si>
  <si>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</si>
  <si>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</si>
  <si>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</si>
  <si>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</si>
  <si>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</si>
  <si>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</si>
  <si>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</si>
  <si>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</si>
  <si>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</si>
  <si>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</si>
  <si>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</si>
  <si>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</si>
  <si>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</si>
  <si>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</si>
  <si>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</si>
  <si>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</si>
  <si>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</si>
  <si>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</si>
  <si>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</si>
  <si>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</si>
  <si>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</si>
  <si>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</si>
  <si>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</si>
  <si>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</si>
  <si>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</si>
  <si>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</si>
  <si>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</si>
  <si>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</si>
  <si>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</si>
  <si>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</si>
  <si>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</si>
  <si>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</si>
  <si>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</si>
  <si>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</si>
  <si>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</si>
  <si>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</si>
  <si>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</si>
  <si>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</si>
  <si>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</si>
  <si>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</si>
  <si>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</si>
  <si>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</si>
  <si>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</si>
  <si>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</si>
  <si>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</si>
  <si>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</si>
  <si>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</si>
  <si>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</si>
  <si>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</si>
  <si>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</si>
  <si>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</si>
  <si>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</si>
  <si>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</si>
  <si>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</si>
  <si>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</si>
  <si>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</si>
  <si>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</si>
  <si>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</si>
  <si>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</si>
  <si>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</si>
  <si>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</si>
  <si>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</si>
  <si>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</si>
  <si>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</si>
  <si>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</si>
  <si>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</si>
  <si>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</si>
  <si>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</si>
  <si>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</si>
  <si>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</si>
  <si>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</si>
  <si>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</si>
  <si>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</si>
  <si>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</si>
  <si>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</si>
  <si>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</si>
  <si>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</si>
  <si>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</si>
  <si>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</si>
  <si>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</si>
  <si>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</si>
  <si>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</si>
  <si>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</si>
  <si>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</si>
  <si>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</si>
  <si>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</si>
  <si>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</si>
  <si>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</si>
  <si>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</si>
  <si>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</si>
  <si>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</si>
  <si>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</si>
  <si>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</si>
  <si>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</si>
  <si>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</si>
  <si>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</si>
  <si>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</si>
  <si>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</si>
  <si>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</si>
  <si>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</si>
  <si>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</si>
  <si>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</si>
  <si>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</si>
  <si>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</si>
  <si>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</si>
  <si>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</si>
  <si>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</si>
  <si>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</si>
  <si>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</si>
  <si>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</si>
  <si>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</si>
  <si>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</si>
  <si>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</si>
  <si>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</si>
  <si>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</si>
  <si>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</si>
  <si>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</si>
  <si>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</si>
  <si>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</si>
  <si>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</si>
  <si>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</si>
  <si>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</si>
  <si>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</si>
  <si>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</si>
  <si>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</si>
  <si>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</si>
  <si>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</si>
  <si>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</si>
  <si>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</si>
  <si>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</si>
  <si>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</si>
  <si>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</si>
  <si>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</si>
  <si>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</si>
  <si>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</si>
  <si>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</si>
  <si>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</si>
  <si>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</si>
  <si>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</si>
  <si>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</si>
  <si>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</si>
  <si>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</si>
  <si>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</si>
  <si>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</si>
  <si>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</si>
  <si>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</si>
  <si>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</si>
  <si>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</si>
  <si>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</si>
  <si>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</si>
  <si>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</si>
  <si>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</si>
  <si>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</si>
  <si>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</si>
  <si>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</si>
  <si>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</si>
  <si>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</si>
  <si>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</si>
  <si>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</si>
  <si>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</si>
  <si>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</si>
  <si>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</si>
  <si>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</si>
  <si>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</si>
  <si>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</si>
  <si>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</si>
  <si>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</si>
  <si>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</si>
  <si>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</si>
  <si>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</si>
  <si>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</si>
  <si>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</si>
  <si>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</si>
  <si>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</si>
  <si>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</si>
  <si>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</si>
  <si>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</si>
  <si>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</si>
  <si>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</si>
  <si>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</si>
  <si>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</si>
  <si>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</si>
  <si>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</si>
  <si>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</si>
  <si>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</si>
  <si>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</si>
  <si>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</si>
  <si>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</si>
  <si>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</si>
  <si>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</si>
  <si>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</si>
  <si>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</si>
  <si>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</si>
  <si>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</si>
  <si>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</si>
  <si>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</si>
  <si>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</si>
  <si>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</si>
  <si>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</si>
  <si>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</si>
  <si>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</si>
  <si>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</si>
  <si>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</si>
  <si>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</si>
  <si>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</si>
  <si>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</si>
  <si>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</si>
  <si>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</si>
  <si>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</si>
  <si>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</si>
  <si>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</si>
  <si>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</si>
  <si>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</si>
  <si>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</si>
  <si>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</si>
  <si>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</si>
  <si>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</si>
  <si>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</si>
  <si>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</si>
  <si>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</si>
  <si>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</si>
  <si>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</si>
  <si>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</si>
  <si>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</si>
  <si>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</si>
  <si>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</si>
  <si>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</si>
  <si>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</si>
  <si>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</si>
  <si>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</si>
  <si>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</si>
  <si>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</si>
  <si>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</si>
  <si>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</si>
  <si>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</si>
  <si>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</si>
  <si>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</si>
  <si>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</si>
  <si>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</si>
  <si>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</si>
  <si>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</si>
  <si>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</si>
  <si>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</si>
  <si>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</si>
  <si>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</si>
  <si>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</si>
  <si>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</si>
  <si>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</si>
  <si>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</si>
  <si>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</si>
  <si>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</si>
  <si>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</si>
  <si>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</si>
  <si>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</si>
  <si>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</si>
  <si>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</si>
  <si>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</si>
  <si>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</si>
  <si>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</si>
  <si>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</si>
  <si>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</si>
  <si>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</si>
  <si>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</si>
  <si>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</si>
  <si>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</si>
  <si>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</si>
  <si>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</si>
  <si>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</si>
  <si>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</si>
  <si>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</si>
  <si>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</si>
  <si>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</si>
  <si>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</si>
  <si>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</si>
  <si>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</si>
  <si>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</si>
  <si>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</si>
  <si>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</si>
  <si>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</si>
  <si>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</si>
  <si>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</si>
  <si>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</si>
  <si>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</si>
  <si>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</si>
  <si>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</si>
  <si>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</si>
  <si>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</si>
  <si>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</si>
  <si>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</si>
  <si>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</si>
  <si>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</si>
  <si>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</si>
  <si>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</si>
  <si>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</si>
  <si>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</si>
  <si>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</si>
  <si>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</si>
  <si>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</si>
  <si>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</si>
  <si>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</si>
  <si>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</si>
  <si>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</si>
  <si>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</si>
  <si>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</si>
  <si>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</si>
  <si>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</si>
  <si>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</si>
  <si>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</si>
  <si>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</si>
  <si>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</si>
  <si>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</si>
  <si>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</si>
  <si>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</si>
  <si>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</si>
  <si>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</si>
  <si>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</si>
  <si>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</si>
  <si>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</si>
  <si>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</si>
  <si>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</si>
  <si>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</si>
  <si>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</si>
  <si>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</si>
  <si>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</si>
  <si>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</si>
  <si>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</si>
  <si>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</si>
  <si>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</si>
  <si>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</si>
  <si>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</si>
  <si>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</si>
  <si>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</si>
  <si>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</si>
  <si>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</si>
  <si>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</si>
  <si>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</si>
  <si>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</si>
  <si>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</si>
  <si>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</si>
  <si>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</si>
  <si>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</si>
  <si>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</si>
  <si>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</si>
  <si>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</si>
  <si>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</si>
  <si>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</si>
  <si>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</si>
  <si>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</si>
  <si>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</si>
  <si>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</si>
  <si>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</si>
  <si>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</si>
  <si>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</si>
  <si>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</si>
  <si>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</si>
  <si>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</si>
  <si>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</si>
  <si>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</si>
  <si>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</si>
  <si>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</si>
  <si>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</si>
  <si>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</si>
  <si>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</si>
  <si>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</si>
  <si>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</si>
  <si>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</si>
  <si>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</si>
  <si>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</si>
  <si>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</si>
  <si>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</si>
  <si>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</si>
  <si>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</si>
  <si>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</si>
  <si>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</si>
  <si>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</si>
  <si>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</si>
  <si>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</si>
  <si>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</si>
  <si>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</si>
  <si>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</si>
  <si>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</si>
  <si>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</si>
  <si>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</si>
  <si>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</si>
  <si>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</si>
  <si>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</si>
  <si>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</si>
  <si>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</si>
  <si>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</si>
  <si>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</si>
  <si>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</si>
  <si>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</si>
  <si>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</si>
  <si>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</si>
  <si>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</si>
  <si>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</si>
  <si>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</si>
  <si>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</si>
  <si>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</si>
  <si>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</si>
  <si>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</si>
  <si>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</si>
  <si>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</si>
  <si>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</si>
  <si>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</si>
  <si>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</si>
  <si>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</si>
  <si>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</si>
  <si>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</si>
  <si>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</si>
  <si>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</si>
  <si>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</si>
  <si>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</si>
  <si>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</si>
  <si>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</si>
  <si>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</si>
  <si>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</si>
  <si>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</si>
  <si>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</si>
  <si>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</si>
  <si>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</si>
  <si>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</si>
  <si>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</si>
  <si>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</si>
  <si>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</si>
  <si>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</si>
  <si>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</si>
  <si>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</si>
  <si>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</si>
  <si>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</si>
  <si>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</si>
  <si>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</si>
  <si>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</si>
  <si>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</si>
  <si>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</si>
  <si>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</si>
  <si>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</si>
  <si>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</si>
  <si>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</si>
  <si>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</si>
  <si>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</si>
  <si>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</si>
  <si>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</si>
  <si>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</si>
  <si>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</si>
  <si>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</si>
  <si>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</si>
  <si>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</si>
  <si>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</si>
  <si>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</si>
  <si>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</si>
  <si>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</si>
  <si>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</si>
  <si>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</si>
  <si>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</si>
  <si>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</si>
  <si>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</si>
  <si>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</si>
  <si>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</si>
  <si>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</si>
  <si>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</si>
  <si>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</si>
  <si>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</si>
  <si>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</si>
  <si>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</si>
  <si>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</si>
  <si>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</si>
  <si>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</si>
  <si>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</si>
  <si>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</si>
  <si>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</si>
  <si>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</si>
  <si>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</si>
  <si>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</si>
  <si>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</si>
  <si>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</si>
  <si>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</si>
  <si>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</si>
  <si>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</si>
  <si>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</si>
  <si>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</si>
  <si>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</si>
  <si>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</si>
  <si>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</si>
  <si>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</si>
  <si>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</si>
  <si>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</si>
  <si>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</si>
  <si>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</si>
  <si>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</si>
  <si>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</si>
  <si>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</si>
  <si>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</si>
  <si>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</si>
  <si>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</si>
  <si>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</si>
  <si>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</si>
  <si>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</si>
  <si>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</si>
  <si>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</si>
  <si>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</si>
  <si>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</si>
  <si>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</si>
  <si>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</si>
  <si>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</si>
  <si>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</si>
  <si>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</si>
  <si>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</si>
  <si>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</si>
  <si>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</si>
  <si>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</si>
  <si>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</si>
  <si>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</si>
  <si>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</si>
  <si>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</si>
  <si>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</si>
  <si>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</si>
  <si>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</si>
  <si>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</si>
  <si>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</si>
  <si>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</si>
  <si>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</si>
  <si>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</si>
  <si>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</si>
  <si>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</si>
  <si>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</si>
  <si>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</si>
  <si>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</si>
  <si>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</si>
  <si>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</si>
  <si>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</si>
  <si>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</si>
  <si>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</si>
  <si>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</si>
  <si>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</si>
  <si>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</si>
  <si>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</si>
  <si>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</si>
  <si>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</si>
  <si>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</si>
  <si>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</si>
  <si>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</si>
  <si>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</si>
  <si>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</si>
  <si>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</si>
  <si>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</si>
  <si>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</si>
  <si>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</si>
  <si>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</si>
  <si>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</si>
  <si>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</si>
  <si>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</si>
  <si>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</si>
  <si>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</si>
  <si>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</si>
  <si>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</si>
  <si>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</si>
  <si>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</si>
  <si>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</si>
  <si>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</si>
  <si>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</si>
  <si>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</si>
  <si>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</si>
  <si>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</si>
  <si>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</si>
  <si>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</si>
  <si>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</si>
  <si>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</si>
  <si>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</si>
  <si>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</si>
  <si>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</si>
  <si>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</si>
  <si>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</si>
  <si>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</si>
  <si>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</si>
  <si>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</si>
  <si>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</si>
  <si>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</si>
  <si>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</si>
  <si>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</si>
  <si>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</si>
  <si>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</si>
  <si>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</si>
  <si>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</si>
  <si>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</si>
  <si>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</si>
  <si>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</si>
  <si>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</si>
  <si>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</si>
  <si>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</si>
  <si>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</si>
  <si>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</si>
  <si>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</si>
  <si>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</si>
  <si>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</si>
  <si>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</si>
  <si>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</si>
  <si>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</si>
  <si>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</si>
  <si>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</si>
  <si>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</si>
  <si>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</si>
  <si>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</si>
  <si>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</si>
  <si>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</si>
  <si>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</si>
  <si>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</si>
  <si>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</si>
  <si>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</si>
  <si>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</si>
  <si>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</si>
  <si>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</si>
  <si>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</si>
  <si>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</si>
  <si>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</si>
  <si>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</si>
  <si>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</si>
  <si>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</si>
  <si>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</si>
  <si>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</si>
  <si>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</si>
  <si>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</si>
  <si>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</si>
  <si>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</si>
  <si>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</si>
  <si>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</si>
  <si>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</si>
  <si>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</si>
  <si>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</si>
  <si>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</si>
  <si>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</si>
  <si>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</si>
  <si>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</si>
  <si>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</si>
  <si>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</si>
  <si>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</si>
  <si>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</si>
  <si>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</si>
  <si>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</si>
  <si>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</si>
  <si>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</si>
  <si>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</si>
  <si>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</si>
  <si>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</si>
  <si>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</si>
  <si>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</si>
  <si>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</si>
  <si>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</si>
  <si>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</si>
  <si>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</si>
  <si>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</si>
  <si>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</si>
  <si>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</si>
  <si>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</si>
  <si>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</si>
  <si>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</si>
  <si>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</si>
  <si>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</si>
  <si>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</si>
  <si>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</si>
  <si>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</si>
  <si>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</si>
  <si>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</si>
  <si>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</si>
  <si>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</si>
  <si>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</si>
  <si>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</si>
  <si>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</si>
  <si>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</si>
  <si>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</si>
  <si>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</si>
  <si>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</si>
  <si>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</si>
  <si>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</si>
  <si>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</si>
  <si>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</si>
  <si>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</si>
  <si>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</si>
  <si>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</si>
  <si>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</si>
  <si>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</si>
  <si>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</si>
  <si>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</si>
  <si>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</si>
  <si>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</si>
  <si>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</si>
  <si>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</si>
  <si>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</si>
  <si>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</si>
  <si>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</si>
  <si>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</si>
  <si>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</si>
  <si>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</si>
  <si>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</si>
  <si>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</si>
  <si>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</si>
  <si>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</si>
  <si>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</si>
  <si>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</si>
  <si>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</si>
  <si>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</si>
  <si>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</si>
  <si>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</si>
  <si>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</si>
  <si>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</si>
  <si>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</si>
  <si>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</si>
  <si>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</si>
  <si>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</si>
  <si>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</si>
  <si>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</si>
  <si>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</si>
  <si>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</si>
  <si>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</si>
  <si>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</si>
  <si>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</si>
  <si>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</si>
  <si>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</si>
  <si>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</si>
  <si>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</si>
  <si>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</si>
  <si>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</si>
  <si>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</si>
  <si>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</si>
  <si>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</si>
  <si>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</si>
  <si>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</si>
  <si>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</si>
  <si>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</si>
  <si>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</si>
  <si>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</si>
  <si>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</si>
  <si>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</si>
  <si>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</si>
  <si>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</si>
  <si>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</si>
  <si>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</si>
  <si>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</si>
  <si>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</si>
  <si>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</si>
  <si>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</si>
  <si>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</si>
  <si>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</si>
  <si>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</si>
  <si>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</si>
  <si>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</si>
  <si>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</si>
  <si>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</si>
  <si>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</si>
  <si>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</si>
  <si>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</si>
  <si>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</si>
  <si>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</si>
  <si>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</si>
  <si>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</si>
  <si>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</si>
  <si>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</si>
  <si>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</si>
  <si>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</si>
  <si>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</si>
  <si>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</si>
  <si>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</si>
  <si>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</si>
  <si>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</si>
  <si>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</si>
  <si>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</si>
  <si>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</si>
  <si>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</si>
  <si>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</si>
  <si>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</si>
  <si>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</si>
  <si>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</si>
  <si>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</si>
  <si>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</si>
  <si>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</si>
  <si>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</si>
  <si>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</si>
  <si>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</si>
  <si>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</si>
  <si>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</si>
  <si>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</si>
  <si>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</si>
  <si>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</si>
  <si>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</si>
  <si>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</si>
  <si>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</si>
  <si>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</si>
  <si>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</si>
  <si>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</si>
  <si>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</si>
  <si>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</si>
  <si>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</si>
  <si>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</si>
  <si>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</si>
  <si>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</si>
  <si>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</si>
  <si>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</si>
  <si>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</si>
  <si>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</si>
  <si>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</si>
  <si>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</si>
  <si>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</si>
  <si>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</si>
  <si>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</si>
  <si>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</si>
  <si>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</si>
  <si>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</si>
  <si>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</si>
  <si>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</si>
  <si>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</si>
  <si>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</si>
  <si>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</si>
  <si>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</si>
  <si>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</si>
  <si>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</si>
  <si>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</si>
  <si>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</si>
  <si>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</si>
  <si>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</si>
  <si>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</si>
  <si>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</si>
  <si>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</si>
  <si>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</si>
  <si>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</si>
  <si>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</si>
  <si>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</si>
  <si>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</si>
  <si>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</si>
  <si>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</si>
  <si>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</si>
  <si>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</si>
  <si>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</si>
  <si>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</si>
  <si>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</si>
  <si>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</si>
  <si>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</si>
  <si>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</si>
  <si>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</si>
  <si>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</si>
  <si>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</si>
  <si>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</si>
  <si>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</si>
  <si>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</si>
  <si>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</si>
  <si>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</si>
  <si>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</si>
  <si>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</si>
  <si>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</si>
  <si>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</si>
  <si>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</si>
  <si>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</si>
  <si>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</si>
  <si>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</si>
  <si>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</si>
  <si>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</si>
  <si>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</si>
  <si>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</si>
  <si>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</si>
  <si>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</si>
  <si>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</si>
  <si>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</si>
  <si>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</si>
  <si>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</si>
  <si>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</si>
  <si>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</si>
  <si>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</si>
  <si>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</si>
  <si>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</si>
  <si>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</si>
  <si>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</si>
  <si>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</si>
  <si>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</si>
  <si>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</si>
  <si>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</si>
  <si>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</si>
  <si>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</si>
  <si>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</si>
  <si>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</si>
  <si>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</si>
  <si>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</si>
  <si>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</si>
  <si>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</si>
  <si>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</si>
  <si>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</si>
  <si>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</si>
  <si>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</si>
  <si>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</si>
  <si>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</si>
  <si>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</si>
  <si>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</si>
  <si>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</si>
  <si>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</si>
  <si>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</si>
  <si>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</si>
  <si>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</si>
  <si>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</si>
  <si>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</si>
  <si>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</si>
  <si>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</si>
  <si>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</si>
  <si>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</si>
  <si>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</si>
  <si>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</si>
  <si>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</si>
  <si>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</si>
  <si>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</si>
  <si>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</si>
  <si>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</si>
  <si>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</si>
  <si>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</si>
  <si>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</si>
  <si>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</si>
  <si>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</si>
  <si>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</si>
  <si>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</si>
  <si>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</si>
  <si>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</si>
  <si>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</si>
  <si>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</si>
  <si>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</si>
  <si>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</si>
  <si>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</si>
  <si>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</si>
  <si>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</si>
  <si>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</si>
  <si>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</si>
  <si>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</si>
  <si>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</si>
  <si>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</si>
  <si>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</si>
  <si>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</si>
  <si>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</si>
  <si>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</si>
  <si>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</si>
  <si>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</si>
  <si>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</si>
  <si>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</si>
  <si>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</si>
  <si>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</si>
  <si>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</si>
  <si>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</si>
  <si>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</si>
  <si>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</si>
  <si>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</si>
  <si>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</si>
  <si>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</si>
  <si>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</si>
  <si>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</si>
  <si>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</si>
  <si>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</si>
  <si>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</si>
  <si>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</si>
  <si>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</si>
  <si>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</si>
  <si>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</si>
  <si>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</si>
  <si>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</si>
  <si>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</si>
  <si>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</si>
  <si>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</si>
  <si>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</si>
  <si>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</si>
  <si>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</si>
  <si>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</si>
  <si>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</si>
  <si>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</si>
  <si>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</si>
  <si>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</si>
  <si>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</si>
  <si>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</si>
  <si>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</si>
  <si>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</si>
  <si>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</si>
  <si>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</si>
  <si>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</si>
  <si>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</si>
  <si>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</si>
  <si>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</si>
  <si>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</si>
  <si>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</si>
  <si>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</si>
  <si>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</si>
  <si>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</si>
  <si>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</si>
  <si>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</si>
  <si>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</si>
  <si>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</si>
  <si>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</si>
  <si>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</si>
  <si>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</si>
  <si>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</si>
  <si>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</si>
  <si>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</si>
  <si>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</si>
  <si>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</si>
  <si>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</si>
  <si>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</si>
  <si>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</si>
  <si>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</si>
  <si>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</si>
  <si>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</si>
  <si>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</si>
  <si>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</si>
  <si>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</si>
  <si>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</si>
  <si>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</si>
  <si>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</si>
  <si>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</si>
  <si>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</si>
  <si>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</si>
  <si>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</si>
  <si>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</si>
  <si>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</si>
  <si>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</si>
  <si>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</si>
  <si>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</si>
  <si>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</si>
  <si>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</si>
  <si>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</si>
  <si>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</si>
  <si>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</si>
  <si>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</si>
  <si>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</si>
  <si>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</si>
  <si>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</si>
  <si>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</si>
  <si>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</si>
  <si>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</si>
  <si>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</si>
  <si>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</si>
  <si>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</si>
  <si>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</si>
  <si>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</si>
  <si>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</si>
  <si>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</si>
  <si>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</si>
  <si>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</si>
  <si>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</si>
  <si>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</si>
  <si>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</si>
  <si>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</si>
  <si>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</si>
  <si>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</si>
  <si>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</si>
  <si>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</si>
  <si>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</si>
  <si>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</si>
  <si>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</si>
  <si>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</si>
  <si>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</si>
  <si>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</si>
  <si>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</si>
  <si>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</si>
  <si>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</si>
  <si>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</si>
  <si>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</si>
  <si>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</si>
  <si>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</si>
  <si>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</si>
  <si>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</si>
  <si>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</si>
  <si>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</si>
  <si>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</si>
  <si>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</si>
  <si>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</si>
  <si>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</si>
  <si>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</si>
  <si>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</si>
  <si>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</si>
  <si>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</si>
  <si>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</si>
  <si>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</si>
  <si>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</si>
  <si>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</si>
  <si>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</si>
  <si>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</si>
  <si>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</si>
  <si>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</si>
  <si>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</si>
  <si>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</si>
  <si>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</si>
  <si>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</si>
  <si>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</si>
  <si>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</si>
  <si>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</si>
  <si>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</si>
  <si>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</si>
  <si>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</si>
  <si>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</si>
  <si>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</si>
  <si>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</si>
  <si>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</si>
  <si>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</si>
  <si>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</si>
  <si>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</si>
  <si>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</si>
  <si>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</si>
  <si>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</si>
  <si>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</si>
  <si>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</si>
  <si>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</si>
  <si>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</si>
  <si>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</si>
  <si>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</si>
  <si>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</si>
  <si>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</si>
  <si>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</si>
  <si>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</si>
  <si>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</si>
  <si>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</si>
  <si>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</si>
  <si>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</si>
  <si>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</si>
  <si>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</si>
  <si>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</si>
  <si>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</si>
  <si>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</si>
  <si>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</si>
  <si>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</si>
  <si>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</si>
  <si>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</si>
  <si>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</si>
  <si>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</si>
  <si>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</si>
  <si>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</si>
  <si>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</si>
  <si>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</si>
  <si>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</si>
  <si>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</si>
  <si>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</si>
  <si>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</si>
  <si>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</si>
  <si>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</si>
  <si>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</si>
  <si>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</si>
  <si>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</si>
  <si>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</si>
  <si>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</si>
  <si>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</si>
  <si>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</si>
  <si>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</si>
  <si>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</si>
  <si>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</si>
  <si>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</si>
  <si>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</si>
  <si>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</si>
  <si>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</si>
  <si>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</si>
  <si>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</si>
  <si>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</si>
  <si>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</si>
  <si>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</si>
  <si>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</si>
  <si>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</si>
  <si>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</si>
  <si>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</si>
  <si>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</si>
  <si>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</si>
  <si>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</si>
  <si>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</si>
  <si>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</si>
  <si>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</si>
  <si>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</si>
  <si>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</si>
  <si>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</si>
  <si>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</si>
  <si>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</si>
  <si>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</si>
  <si>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</si>
  <si>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</si>
  <si>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</si>
  <si>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</si>
  <si>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</si>
  <si>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</si>
  <si>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</si>
  <si>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</si>
  <si>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</si>
  <si>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</si>
  <si>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</si>
  <si>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</si>
  <si>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</si>
  <si>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</si>
  <si>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</si>
  <si>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</si>
  <si>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</si>
  <si>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</si>
  <si>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</si>
  <si>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</si>
  <si>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</si>
  <si>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</si>
  <si>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</si>
  <si>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</si>
  <si>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</si>
  <si>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</si>
  <si>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</si>
  <si>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</si>
  <si>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</si>
  <si>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</si>
  <si>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</si>
  <si>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</si>
  <si>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</si>
  <si>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</si>
  <si>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</si>
  <si>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</si>
  <si>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</si>
  <si>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</si>
  <si>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</si>
  <si>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</si>
  <si>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</si>
  <si>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</si>
  <si>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</si>
  <si>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</si>
  <si>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</si>
  <si>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</si>
  <si>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</si>
  <si>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</si>
  <si>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</si>
  <si>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</si>
  <si>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</si>
  <si>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</si>
  <si>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</si>
  <si>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</si>
  <si>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</si>
  <si>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</si>
  <si>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</si>
  <si>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</si>
  <si>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</si>
  <si>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</si>
  <si>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</si>
  <si>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</si>
  <si>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</si>
  <si>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</si>
  <si>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</si>
  <si>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</si>
  <si>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</si>
  <si>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</si>
  <si>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</si>
  <si>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</si>
  <si>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</si>
  <si>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</si>
  <si>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</si>
  <si>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</si>
  <si>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</si>
  <si>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</si>
  <si>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</si>
  <si>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</si>
  <si>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</si>
  <si>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</si>
  <si>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</si>
  <si>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</si>
  <si>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</si>
  <si>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</si>
  <si>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</si>
  <si>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</si>
  <si>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</si>
  <si>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</si>
  <si>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</si>
  <si>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</si>
  <si>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</si>
  <si>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</si>
  <si>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</si>
  <si>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</si>
  <si>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</si>
  <si>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</si>
  <si>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</si>
  <si>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</si>
  <si>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</si>
  <si>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</si>
  <si>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</si>
  <si>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</si>
  <si>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</si>
  <si>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</si>
  <si>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</si>
  <si>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</si>
  <si>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</si>
  <si>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</si>
  <si>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</si>
  <si>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</si>
  <si>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</si>
  <si>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</si>
  <si>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</si>
  <si>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</si>
  <si>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</si>
  <si>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</si>
  <si>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</si>
  <si>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</si>
  <si>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</si>
  <si>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</si>
  <si>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</si>
  <si>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</si>
  <si>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</si>
  <si>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</si>
  <si>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</si>
  <si>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</si>
  <si>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</si>
  <si>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</si>
  <si>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</si>
  <si>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</si>
  <si>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</si>
  <si>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</si>
  <si>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</si>
  <si>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</si>
  <si>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</si>
  <si>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</si>
  <si>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</si>
  <si>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</si>
  <si>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</si>
  <si>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</si>
  <si>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</si>
  <si>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</si>
  <si>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</si>
  <si>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</si>
  <si>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</si>
  <si>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</si>
  <si>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</si>
  <si>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</si>
  <si>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</si>
  <si>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</si>
  <si>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</si>
  <si>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</si>
  <si>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</si>
  <si>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</si>
  <si>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</si>
  <si>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</si>
  <si>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</si>
  <si>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</si>
  <si>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</si>
  <si>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</si>
  <si>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</si>
  <si>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</si>
  <si>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</si>
  <si>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</si>
  <si>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</si>
  <si>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</si>
  <si>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</si>
  <si>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</si>
  <si>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</si>
  <si>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</si>
  <si>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</si>
  <si>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</si>
  <si>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</si>
  <si>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</si>
  <si>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</si>
  <si>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</si>
  <si>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</si>
  <si>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</si>
  <si>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</si>
  <si>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</si>
  <si>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</si>
  <si>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</si>
  <si>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</si>
  <si>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</si>
  <si>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</si>
  <si>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</si>
  <si>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</si>
  <si>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</si>
  <si>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</si>
  <si>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</si>
  <si>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</si>
  <si>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</si>
  <si>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</si>
  <si>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</si>
  <si>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</si>
  <si>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</si>
  <si>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</si>
  <si>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</si>
  <si>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</si>
  <si>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</si>
  <si>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</si>
  <si>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</si>
  <si>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</si>
  <si>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</si>
  <si>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</si>
  <si>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</si>
  <si>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</si>
  <si>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</si>
  <si>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</si>
  <si>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</si>
  <si>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</si>
  <si>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</si>
  <si>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</si>
  <si>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</si>
  <si>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</si>
  <si>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</si>
  <si>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</si>
  <si>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</si>
  <si>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</si>
  <si>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</si>
  <si>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</si>
  <si>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</si>
  <si>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</si>
  <si>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</si>
  <si>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</si>
  <si>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</si>
  <si>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</si>
  <si>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</si>
  <si>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</si>
  <si>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</si>
  <si>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</si>
  <si>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</si>
  <si>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</si>
  <si>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</si>
  <si>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</si>
  <si>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</si>
  <si>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</si>
  <si>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</si>
  <si>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</si>
  <si>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</si>
  <si>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</si>
  <si>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</si>
  <si>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</si>
  <si>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</si>
  <si>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</si>
  <si>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</si>
  <si>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</si>
  <si>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</si>
  <si>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</si>
  <si>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</si>
  <si>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</si>
  <si>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</si>
  <si>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</si>
  <si>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</si>
  <si>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</si>
  <si>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</si>
  <si>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</si>
  <si>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</si>
  <si>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</si>
  <si>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</si>
  <si>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</si>
  <si>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</si>
  <si>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</si>
  <si>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</si>
  <si>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</si>
  <si>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</si>
  <si>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</si>
  <si>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</si>
  <si>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</si>
  <si>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</si>
  <si>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</si>
  <si>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</si>
  <si>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</si>
  <si>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</si>
  <si>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</si>
  <si>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</si>
  <si>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</si>
  <si>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</si>
  <si>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</si>
  <si>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</si>
  <si>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</si>
  <si>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</si>
  <si>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</si>
  <si>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</si>
  <si>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</si>
  <si>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</si>
  <si>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</si>
  <si>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</si>
  <si>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</si>
  <si>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</si>
  <si>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</si>
  <si>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</si>
  <si>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</si>
  <si>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</si>
  <si>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</si>
  <si>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</si>
  <si>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</si>
  <si>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</si>
  <si>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</si>
  <si>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</si>
  <si>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</si>
  <si>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</si>
  <si>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</si>
  <si>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</si>
  <si>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</si>
  <si>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</si>
  <si>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</si>
  <si>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</si>
  <si>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</si>
  <si>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</si>
  <si>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</si>
  <si>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</si>
  <si>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</si>
  <si>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</si>
  <si>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</si>
  <si>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</si>
  <si>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</si>
  <si>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</si>
  <si>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</si>
  <si>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</si>
  <si>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</si>
  <si>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</si>
  <si>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</si>
  <si>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</si>
  <si>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</si>
  <si>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</si>
  <si>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</si>
  <si>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</si>
  <si>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</si>
  <si>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</si>
  <si>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</si>
  <si>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</si>
  <si>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</si>
  <si>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</si>
  <si>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</si>
  <si>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</si>
  <si>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</si>
  <si>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</si>
  <si>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</si>
  <si>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</si>
  <si>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</si>
  <si>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</si>
  <si>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</si>
  <si>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</si>
  <si>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</si>
  <si>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</si>
  <si>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</si>
  <si>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</si>
  <si>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</si>
  <si>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</si>
  <si>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</si>
  <si>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</si>
  <si>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</si>
  <si>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</si>
  <si>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</si>
  <si>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</si>
  <si>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</si>
  <si>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</si>
  <si>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</si>
  <si>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</si>
  <si>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</si>
  <si>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</si>
  <si>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</si>
  <si>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</si>
  <si>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</si>
  <si>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</si>
  <si>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</si>
  <si>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</si>
  <si>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</si>
  <si>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</si>
  <si>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</si>
  <si>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</si>
  <si>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</si>
  <si>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</si>
  <si>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</si>
  <si>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</si>
  <si>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</si>
  <si>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</si>
  <si>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</si>
  <si>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</si>
  <si>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</si>
  <si>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</si>
  <si>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</si>
  <si>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</si>
  <si>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</si>
  <si>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</si>
  <si>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</si>
  <si>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</si>
  <si>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</si>
  <si>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</si>
  <si>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</si>
  <si>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</si>
  <si>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</si>
  <si>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</si>
  <si>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</si>
  <si>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</si>
  <si>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</si>
  <si>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</si>
  <si>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</si>
  <si>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</si>
  <si>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</si>
  <si>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</si>
  <si>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</si>
  <si>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</si>
  <si>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</si>
  <si>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</si>
  <si>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</si>
  <si>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</si>
  <si>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</si>
  <si>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</si>
  <si>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</si>
  <si>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</si>
  <si>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</si>
  <si>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</si>
  <si>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</si>
  <si>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</si>
  <si>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</si>
  <si>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</si>
  <si>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</si>
  <si>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</si>
  <si>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</si>
  <si>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</si>
  <si>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</si>
  <si>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</si>
  <si>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</si>
  <si>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</si>
  <si>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</si>
  <si>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</si>
  <si>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</si>
  <si>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</si>
  <si>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</si>
  <si>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</si>
  <si>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</si>
  <si>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</si>
  <si>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</si>
  <si>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</si>
  <si>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</si>
  <si>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</si>
  <si>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</si>
  <si>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</si>
  <si>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</si>
  <si>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</si>
  <si>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</si>
  <si>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</si>
  <si>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</si>
  <si>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</si>
  <si>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</si>
  <si>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</si>
  <si>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</si>
  <si>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</si>
  <si>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</si>
  <si>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</si>
  <si>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</si>
  <si>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</si>
  <si>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</si>
  <si>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</si>
  <si>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</si>
  <si>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</si>
  <si>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</si>
  <si>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</si>
  <si>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</si>
  <si>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</si>
  <si>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</si>
  <si>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</si>
  <si>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</si>
  <si>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</si>
  <si>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</si>
  <si>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</si>
  <si>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</si>
  <si>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</si>
  <si>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</si>
  <si>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</si>
  <si>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</si>
  <si>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</si>
  <si>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</si>
  <si>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</si>
  <si>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</si>
  <si>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</si>
  <si>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</si>
  <si>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</si>
  <si>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</si>
  <si>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</si>
  <si>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</si>
  <si>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</si>
  <si>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</si>
  <si>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</si>
  <si>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</si>
  <si>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</si>
  <si>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</si>
  <si>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</si>
  <si>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</si>
  <si>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</si>
  <si>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</si>
  <si>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</si>
  <si>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</si>
  <si>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</si>
  <si>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</si>
  <si>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</si>
  <si>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</si>
  <si>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</si>
  <si>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</si>
  <si>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</si>
  <si>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</si>
  <si>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</si>
  <si>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</si>
  <si>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</si>
  <si>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</si>
  <si>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</si>
  <si>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</si>
  <si>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</si>
  <si>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</si>
  <si>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</si>
  <si>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</si>
  <si>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</si>
  <si>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</si>
  <si>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</si>
  <si>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</si>
  <si>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</si>
  <si>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</si>
  <si>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</si>
  <si>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</si>
  <si>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</si>
  <si>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</si>
  <si>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</si>
  <si>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</si>
  <si>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</si>
  <si>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</si>
  <si>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</si>
  <si>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</si>
  <si>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</si>
  <si>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</si>
  <si>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</si>
  <si>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</si>
  <si>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</si>
  <si>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</si>
  <si>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</si>
  <si>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</si>
  <si>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</si>
  <si>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</si>
  <si>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</si>
  <si>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</si>
  <si>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</si>
  <si>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</si>
  <si>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</si>
  <si>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</si>
  <si>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</si>
  <si>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</si>
  <si>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</si>
  <si>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</si>
  <si>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</si>
  <si>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</si>
  <si>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</si>
  <si>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</si>
  <si>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</si>
  <si>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</si>
  <si>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</si>
  <si>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</si>
  <si>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</si>
  <si>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</si>
  <si>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</si>
  <si>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</si>
  <si>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</si>
  <si>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</si>
  <si>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</si>
  <si>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</si>
  <si>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</si>
  <si>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</si>
  <si>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</si>
  <si>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</si>
  <si>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</si>
  <si>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</si>
  <si>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</si>
  <si>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</si>
  <si>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</si>
  <si>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</si>
  <si>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</si>
  <si>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</si>
  <si>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</si>
  <si>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</si>
  <si>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</si>
  <si>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</si>
  <si>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</si>
  <si>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</si>
  <si>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</si>
  <si>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</si>
  <si>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</si>
  <si>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</si>
  <si>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</si>
  <si>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</si>
  <si>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</si>
  <si>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</si>
  <si>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</si>
  <si>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</si>
  <si>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</si>
  <si>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</si>
  <si>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</si>
  <si>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</si>
  <si>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</si>
  <si>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</si>
  <si>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</si>
  <si>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</si>
  <si>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</si>
  <si>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</si>
  <si>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</si>
  <si>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</si>
  <si>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</si>
  <si>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</si>
  <si>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</si>
  <si>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</si>
  <si>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</si>
  <si>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</si>
  <si>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</si>
  <si>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</si>
  <si>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</si>
  <si>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</si>
  <si>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</si>
  <si>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</si>
  <si>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</si>
  <si>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</si>
  <si>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</si>
  <si>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</si>
  <si>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</si>
  <si>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</si>
  <si>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</si>
  <si>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</si>
  <si>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</si>
  <si>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</si>
  <si>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</si>
  <si>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</si>
  <si>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</si>
  <si>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</si>
  <si>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</si>
  <si>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</si>
  <si>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</si>
  <si>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</si>
  <si>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</si>
  <si>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</si>
  <si>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</si>
  <si>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</si>
  <si>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</si>
  <si>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</si>
  <si>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</si>
  <si>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</si>
  <si>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</si>
  <si>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</si>
  <si>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</si>
  <si>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</si>
  <si>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</si>
  <si>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</si>
  <si>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</si>
  <si>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</si>
  <si>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</si>
  <si>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</si>
  <si>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</si>
  <si>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</si>
  <si>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</si>
  <si>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</si>
  <si>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</si>
  <si>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</si>
  <si>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</si>
  <si>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</si>
  <si>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</si>
  <si>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</si>
  <si>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</si>
  <si>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</si>
  <si>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</si>
  <si>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</si>
  <si>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</si>
  <si>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</si>
  <si>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</si>
  <si>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</si>
  <si>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</si>
  <si>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</si>
  <si>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</si>
  <si>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</si>
  <si>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</si>
  <si>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</si>
  <si>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</si>
  <si>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</si>
  <si>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</si>
  <si>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</si>
  <si>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</si>
  <si>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</si>
  <si>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</si>
  <si>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</si>
  <si>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</si>
  <si>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</si>
  <si>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</si>
  <si>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</si>
  <si>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</si>
  <si>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</si>
  <si>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</si>
  <si>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</si>
  <si>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</si>
  <si>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</si>
  <si>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</si>
  <si>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</si>
  <si>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</si>
  <si>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</si>
  <si>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</si>
  <si>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</si>
  <si>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</si>
  <si>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</si>
  <si>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</si>
  <si>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</si>
  <si>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</si>
  <si>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</si>
  <si>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</si>
  <si>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</si>
  <si>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</si>
  <si>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</si>
  <si>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</si>
  <si>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</si>
  <si>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</si>
  <si>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</si>
  <si>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</si>
  <si>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</si>
  <si>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</si>
  <si>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</si>
  <si>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</si>
  <si>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</si>
  <si>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</si>
  <si>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</si>
  <si>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</si>
  <si>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</si>
  <si>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</si>
  <si>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</si>
  <si>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</si>
  <si>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</si>
  <si>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</si>
  <si>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</si>
  <si>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</si>
  <si>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</si>
  <si>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</si>
  <si>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</si>
  <si>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</si>
  <si>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</si>
  <si>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</si>
  <si>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</si>
  <si>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</si>
  <si>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</si>
  <si>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</si>
  <si>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</si>
  <si>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</si>
  <si>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</si>
  <si>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</si>
  <si>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</si>
  <si>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</si>
  <si>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</si>
  <si>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</si>
  <si>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</si>
  <si>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</si>
  <si>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</si>
  <si>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</si>
  <si>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</si>
  <si>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</si>
  <si>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</si>
  <si>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</si>
  <si>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</si>
  <si>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</si>
  <si>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</si>
  <si>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</si>
  <si>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</si>
  <si>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</si>
  <si>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</si>
  <si>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</si>
  <si>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</si>
  <si>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</si>
  <si>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</si>
  <si>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</si>
  <si>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</si>
  <si>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</si>
  <si>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</si>
  <si>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</si>
  <si>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</si>
  <si>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</si>
  <si>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</si>
  <si>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</si>
  <si>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</si>
  <si>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</si>
  <si>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</si>
  <si>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</si>
  <si>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</si>
  <si>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</si>
  <si>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</si>
  <si>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</si>
  <si>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</si>
  <si>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</si>
  <si>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</si>
  <si>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</si>
  <si>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</si>
  <si>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</si>
  <si>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</si>
  <si>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</si>
  <si>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</si>
  <si>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</si>
  <si>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</si>
  <si>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</si>
  <si>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</si>
  <si>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</si>
  <si>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</si>
  <si>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</si>
  <si>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</si>
  <si>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</si>
  <si>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</si>
  <si>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</si>
  <si>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</si>
  <si>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</si>
  <si>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</si>
  <si>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</si>
  <si>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</si>
  <si>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</si>
  <si>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</si>
  <si>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</si>
  <si>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</si>
  <si>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</si>
  <si>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</si>
  <si>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</si>
  <si>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</si>
  <si>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</si>
  <si>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</si>
  <si>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</si>
  <si>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</si>
  <si>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</si>
  <si>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</si>
  <si>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</si>
  <si>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</si>
  <si>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</si>
  <si>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</si>
  <si>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</si>
  <si>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</si>
  <si>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</si>
  <si>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</si>
  <si>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</si>
  <si>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</si>
  <si>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</si>
  <si>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</si>
  <si>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</si>
  <si>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</si>
  <si>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</si>
  <si>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</si>
  <si>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</si>
  <si>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</si>
  <si>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</si>
  <si>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</si>
  <si>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</si>
  <si>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</si>
  <si>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</si>
  <si>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</si>
  <si>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</si>
  <si>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</si>
  <si>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</si>
  <si>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</si>
  <si>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</si>
  <si>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</si>
  <si>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</si>
  <si>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</si>
  <si>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</si>
  <si>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</si>
  <si>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</si>
  <si>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</si>
  <si>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</si>
  <si>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</si>
  <si>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</si>
  <si>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</si>
  <si>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</si>
  <si>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</si>
  <si>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</si>
  <si>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</si>
  <si>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</si>
  <si>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</si>
  <si>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</si>
  <si>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</si>
  <si>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</si>
  <si>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</si>
  <si>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</si>
  <si>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</si>
  <si>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</si>
  <si>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</si>
  <si>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</si>
  <si>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</si>
  <si>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</si>
  <si>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</si>
  <si>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</si>
  <si>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</si>
  <si>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</si>
  <si>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</si>
  <si>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</si>
  <si>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</si>
  <si>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</si>
  <si>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</si>
  <si>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</si>
  <si>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</si>
  <si>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</si>
  <si>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</si>
  <si>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</si>
  <si>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</si>
  <si>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</si>
  <si>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</si>
  <si>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</si>
  <si>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</si>
  <si>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</si>
  <si>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</si>
  <si>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</si>
  <si>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</si>
  <si>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</si>
  <si>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</si>
  <si>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</si>
  <si>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</si>
  <si>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</si>
  <si>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</si>
  <si>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</si>
  <si>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</si>
  <si>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</si>
  <si>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</si>
  <si>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</si>
  <si>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</si>
  <si>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</si>
  <si>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</si>
  <si>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</si>
  <si>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</si>
  <si>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</si>
  <si>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</si>
  <si>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</si>
  <si>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</si>
  <si>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</si>
  <si>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</si>
  <si>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</si>
  <si>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</si>
  <si>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</si>
  <si>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</si>
  <si>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</si>
  <si>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</si>
  <si>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</si>
  <si>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</si>
  <si>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</si>
  <si>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</si>
  <si>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</si>
  <si>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</si>
  <si>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</si>
  <si>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</si>
  <si>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</si>
  <si>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</si>
  <si>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</si>
  <si>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</si>
  <si>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</si>
  <si>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</si>
  <si>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</si>
  <si>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</si>
  <si>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</si>
  <si>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</si>
  <si>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</si>
  <si>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</si>
  <si>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</si>
  <si>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</si>
  <si>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</si>
  <si>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</si>
  <si>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</si>
  <si>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</si>
  <si>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</si>
  <si>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</si>
  <si>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</si>
  <si>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</si>
  <si>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</si>
  <si>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</si>
  <si>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</si>
  <si>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</si>
  <si>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</si>
  <si>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</si>
  <si>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</si>
  <si>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</si>
  <si>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</si>
  <si>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</si>
  <si>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</si>
  <si>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</si>
  <si>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</si>
  <si>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</si>
  <si>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</si>
  <si>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</si>
  <si>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</si>
  <si>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</si>
  <si>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</si>
  <si>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</si>
  <si>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</si>
  <si>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</si>
  <si>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</si>
  <si>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</si>
  <si>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</si>
  <si>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</si>
  <si>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</si>
  <si>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</si>
  <si>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</si>
  <si>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</si>
  <si>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</si>
  <si>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</si>
  <si>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</si>
  <si>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</si>
  <si>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</si>
  <si>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</si>
  <si>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</si>
  <si>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</si>
  <si>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</si>
  <si>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</si>
  <si>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</si>
  <si>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</si>
  <si>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</si>
  <si>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</si>
  <si>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</si>
  <si>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</si>
  <si>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</si>
  <si>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</si>
  <si>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</si>
  <si>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</si>
  <si>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</si>
  <si>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</si>
  <si>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</si>
  <si>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</si>
  <si>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</si>
  <si>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</si>
  <si>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</si>
  <si>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</si>
  <si>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</si>
  <si>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</si>
  <si>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</si>
  <si>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</si>
  <si>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</si>
  <si>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</si>
  <si>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</si>
  <si>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</si>
  <si>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</si>
  <si>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</si>
  <si>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</si>
  <si>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</si>
  <si>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</si>
  <si>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</si>
  <si>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</si>
  <si>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</si>
  <si>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</si>
  <si>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</si>
  <si>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</si>
  <si>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</si>
  <si>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</si>
  <si>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</si>
  <si>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</si>
  <si>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</si>
  <si>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</si>
  <si>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</si>
  <si>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</si>
  <si>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</si>
  <si>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</si>
  <si>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</si>
  <si>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</si>
  <si>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</si>
  <si>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</si>
  <si>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</si>
  <si>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</si>
  <si>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</si>
  <si>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</si>
  <si>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</si>
  <si>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</si>
  <si>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</si>
  <si>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</si>
  <si>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</si>
  <si>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</si>
  <si>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</si>
  <si>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</si>
  <si>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</si>
  <si>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</si>
  <si>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</si>
  <si>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</si>
  <si>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</si>
  <si>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</si>
  <si>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</si>
  <si>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</si>
  <si>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</si>
  <si>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</si>
  <si>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</si>
  <si>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</si>
  <si>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</si>
  <si>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</si>
  <si>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</si>
  <si>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</si>
  <si>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</si>
  <si>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</si>
  <si>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</si>
  <si>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</si>
  <si>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</si>
  <si>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</si>
  <si>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</si>
  <si>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</si>
  <si>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</si>
  <si>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</si>
  <si>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</si>
  <si>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</si>
  <si>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</si>
  <si>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</si>
  <si>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</si>
  <si>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</si>
  <si>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</si>
  <si>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</si>
  <si>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</si>
  <si>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</si>
  <si>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</si>
  <si>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</si>
  <si>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</si>
  <si>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</si>
  <si>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</si>
  <si>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</si>
  <si>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</si>
  <si>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</si>
  <si>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</si>
  <si>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</si>
  <si>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</si>
  <si>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</si>
  <si>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</si>
  <si>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</si>
  <si>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</si>
  <si>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</si>
  <si>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</si>
  <si>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</si>
  <si>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</si>
  <si>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</si>
  <si>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</si>
  <si>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</si>
  <si>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</si>
  <si>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</si>
  <si>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</si>
  <si>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</si>
  <si>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</si>
  <si>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</si>
  <si>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</si>
  <si>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</si>
  <si>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</si>
  <si>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</si>
  <si>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</si>
  <si>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</si>
  <si>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</si>
  <si>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</si>
  <si>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</si>
  <si>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</si>
  <si>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</si>
  <si>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</si>
  <si>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</si>
  <si>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</si>
  <si>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</si>
  <si>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</si>
  <si>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</si>
  <si>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</si>
  <si>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</si>
  <si>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</si>
  <si>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</si>
  <si>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</si>
  <si>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</si>
  <si>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</si>
  <si>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</si>
  <si>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</si>
  <si>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</si>
  <si>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</si>
  <si>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</si>
  <si>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</si>
  <si>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</si>
  <si>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</si>
  <si>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</si>
  <si>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</si>
  <si>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</si>
  <si>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</si>
  <si>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</si>
  <si>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</si>
  <si>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</si>
  <si>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</si>
  <si>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</si>
  <si>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</si>
  <si>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</si>
  <si>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</si>
  <si>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</si>
  <si>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</si>
  <si>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</si>
  <si>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</si>
  <si>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</si>
  <si>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</si>
  <si>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</si>
  <si>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</si>
  <si>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</si>
  <si>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</si>
  <si>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</si>
  <si>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</si>
  <si>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</si>
  <si>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</si>
  <si>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</si>
  <si>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</si>
  <si>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</si>
  <si>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</si>
  <si>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</si>
  <si>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</si>
  <si>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</si>
  <si>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</si>
  <si>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</si>
  <si>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</si>
  <si>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</si>
  <si>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</si>
  <si>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</si>
  <si>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</si>
  <si>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</si>
  <si>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</si>
  <si>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</si>
  <si>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</si>
  <si>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</si>
  <si>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</si>
  <si>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</si>
  <si>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</si>
  <si>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</si>
  <si>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</si>
  <si>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</si>
  <si>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</si>
  <si>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</si>
  <si>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</si>
  <si>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</si>
  <si>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</si>
  <si>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</si>
  <si>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</si>
  <si>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</si>
  <si>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</si>
  <si>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</si>
  <si>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</si>
  <si>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</si>
  <si>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</si>
  <si>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</si>
  <si>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</si>
  <si>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</si>
  <si>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</si>
  <si>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</si>
  <si>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</si>
  <si>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</si>
  <si>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</si>
  <si>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</si>
  <si>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</si>
  <si>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</si>
  <si>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</si>
  <si>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</si>
  <si>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</si>
  <si>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</si>
  <si>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</si>
  <si>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</si>
  <si>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</si>
  <si>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</si>
  <si>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</si>
  <si>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</si>
  <si>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</si>
  <si>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</si>
  <si>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</si>
  <si>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</si>
  <si>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</si>
  <si>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</si>
  <si>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</si>
  <si>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</si>
  <si>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</si>
  <si>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</si>
  <si>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</si>
  <si>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</si>
  <si>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</si>
  <si>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</si>
  <si>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</si>
  <si>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</si>
  <si>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</si>
  <si>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</si>
  <si>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</si>
  <si>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</si>
  <si>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</si>
  <si>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</si>
  <si>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</si>
  <si>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</si>
  <si>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</si>
  <si>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</si>
  <si>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</si>
  <si>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</si>
  <si>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</si>
  <si>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</si>
  <si>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</si>
  <si>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</si>
  <si>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</si>
  <si>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</si>
  <si>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</si>
  <si>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</si>
  <si>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</si>
  <si>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</si>
  <si>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</si>
  <si>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</si>
  <si>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</si>
  <si>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</si>
  <si>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</si>
  <si>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</si>
  <si>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</si>
  <si>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</si>
  <si>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</si>
  <si>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</si>
  <si>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</si>
  <si>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</si>
  <si>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</si>
  <si>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</si>
  <si>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</si>
  <si>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</si>
  <si>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</si>
  <si>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</si>
  <si>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</si>
  <si>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</si>
  <si>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</si>
  <si>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</si>
  <si>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</si>
  <si>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</si>
  <si>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</si>
  <si>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</si>
  <si>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</si>
  <si>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</si>
  <si>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</si>
  <si>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</si>
  <si>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</si>
  <si>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</si>
  <si>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</si>
  <si>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</si>
  <si>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</si>
  <si>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</si>
  <si>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</si>
  <si>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</si>
  <si>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</si>
  <si>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</si>
  <si>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</si>
  <si>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</si>
  <si>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</si>
  <si>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</si>
  <si>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</si>
  <si>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</si>
  <si>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</si>
  <si>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</si>
  <si>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</si>
  <si>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</si>
  <si>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</si>
  <si>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</si>
  <si>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</si>
  <si>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</si>
  <si>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</si>
  <si>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</si>
  <si>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</si>
  <si>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</si>
  <si>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</si>
  <si>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</si>
  <si>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</si>
  <si>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</si>
  <si>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</si>
  <si>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</si>
  <si>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</si>
  <si>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</si>
  <si>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</si>
  <si>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</si>
  <si>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</si>
  <si>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</si>
  <si>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</si>
  <si>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</si>
  <si>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</si>
  <si>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</si>
  <si>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</si>
  <si>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</si>
  <si>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</si>
  <si>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</si>
  <si>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</si>
  <si>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</si>
  <si>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</si>
  <si>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</si>
  <si>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</si>
  <si>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</si>
  <si>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</si>
  <si>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</si>
  <si>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</si>
  <si>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</si>
  <si>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</si>
  <si>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</si>
  <si>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</si>
  <si>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</si>
  <si>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</si>
  <si>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</si>
  <si>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</si>
  <si>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</si>
  <si>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</si>
  <si>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</si>
  <si>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</si>
  <si>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</si>
  <si>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</si>
  <si>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</si>
  <si>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</si>
  <si>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</si>
  <si>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</si>
  <si>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</si>
  <si>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</si>
  <si>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</si>
  <si>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</si>
  <si>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</si>
  <si>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</si>
  <si>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</si>
  <si>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</si>
  <si>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</si>
  <si>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</si>
  <si>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</si>
  <si>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</si>
  <si>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</si>
  <si>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</si>
  <si>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</si>
  <si>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</si>
  <si>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</si>
  <si>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</si>
  <si>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</si>
  <si>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</si>
  <si>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</si>
  <si>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</si>
  <si>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</si>
  <si>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</si>
  <si>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</si>
  <si>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</si>
  <si>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</si>
  <si>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</si>
  <si>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</si>
  <si>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</si>
  <si>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</si>
  <si>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</si>
  <si>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</si>
  <si>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</si>
  <si>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</si>
  <si>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</si>
  <si>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</si>
  <si>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</si>
  <si>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</si>
  <si>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</si>
  <si>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</si>
  <si>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</si>
  <si>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</si>
  <si>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</si>
  <si>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</si>
  <si>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</si>
  <si>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</si>
  <si>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</si>
  <si>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</si>
  <si>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</si>
  <si>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</si>
  <si>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</si>
  <si>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</si>
  <si>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</si>
  <si>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</si>
  <si>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</si>
  <si>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</si>
  <si>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</si>
  <si>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</si>
  <si>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</si>
  <si>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</si>
  <si>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</si>
  <si>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</si>
  <si>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</si>
  <si>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</si>
  <si>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</si>
  <si>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</si>
  <si>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</si>
  <si>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</si>
  <si>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</si>
  <si>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</si>
  <si>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</si>
  <si>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</si>
  <si>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</si>
  <si>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</si>
  <si>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</si>
  <si>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</si>
  <si>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</si>
  <si>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</si>
  <si>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</si>
  <si>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</si>
  <si>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</si>
  <si>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</si>
  <si>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</si>
  <si>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</si>
  <si>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</si>
  <si>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</si>
  <si>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</si>
  <si>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</si>
  <si>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</si>
  <si>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</si>
  <si>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</si>
  <si>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</si>
  <si>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</si>
  <si>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</si>
  <si>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</si>
  <si>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</si>
  <si>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</si>
  <si>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</si>
  <si>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</si>
  <si>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</si>
  <si>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</si>
  <si>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</si>
  <si>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</si>
  <si>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</si>
  <si>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</si>
  <si>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</si>
  <si>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</si>
  <si>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</si>
  <si>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</si>
  <si>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</si>
  <si>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</si>
  <si>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</si>
  <si>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</si>
  <si>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</si>
  <si>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</si>
  <si>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</si>
  <si>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</si>
  <si>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</si>
  <si>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</si>
  <si>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</si>
  <si>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</si>
  <si>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</si>
  <si>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</si>
  <si>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</si>
  <si>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</si>
  <si>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</si>
  <si>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</si>
  <si>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</si>
  <si>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</si>
  <si>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</si>
  <si>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</si>
  <si>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</si>
  <si>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</si>
  <si>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</si>
  <si>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</si>
  <si>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</si>
  <si>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</si>
  <si>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</si>
  <si>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</si>
  <si>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</si>
  <si>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</si>
  <si>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</si>
  <si>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</si>
  <si>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</si>
  <si>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</si>
  <si>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</si>
  <si>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</si>
  <si>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</si>
  <si>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</si>
  <si>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</si>
  <si>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</si>
  <si>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</si>
  <si>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</si>
  <si>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</si>
  <si>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</si>
  <si>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</si>
  <si>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</si>
  <si>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</si>
  <si>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</si>
  <si>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</si>
  <si>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</si>
  <si>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</si>
  <si>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</si>
  <si>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</si>
  <si>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</si>
  <si>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</si>
  <si>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</si>
  <si>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</si>
  <si>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</si>
  <si>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</si>
  <si>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</si>
  <si>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</si>
  <si>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</si>
  <si>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</si>
  <si>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</si>
  <si>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</si>
  <si>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</si>
  <si>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</si>
  <si>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</si>
  <si>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</si>
  <si>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</si>
  <si>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</si>
  <si>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</si>
  <si>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</si>
  <si>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</si>
  <si>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</si>
  <si>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</si>
  <si>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</si>
  <si>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</si>
  <si>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</si>
  <si>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</si>
  <si>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</si>
  <si>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</si>
  <si>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</si>
  <si>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</si>
  <si>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</si>
  <si>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</si>
  <si>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</si>
  <si>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</si>
  <si>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</si>
  <si>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</si>
  <si>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</si>
  <si>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</si>
  <si>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</si>
  <si>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</si>
  <si>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</si>
  <si>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</si>
  <si>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</si>
  <si>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</si>
  <si>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</si>
  <si>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</si>
  <si>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</si>
  <si>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</si>
  <si>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</si>
  <si>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</si>
  <si>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</si>
  <si>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</si>
  <si>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</si>
  <si>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</si>
  <si>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</si>
  <si>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</si>
  <si>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</si>
  <si>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</si>
  <si>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</si>
  <si>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</si>
  <si>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</si>
  <si>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</si>
  <si>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</si>
  <si>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</si>
  <si>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</si>
  <si>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</si>
  <si>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</si>
  <si>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</si>
  <si>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</si>
  <si>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</si>
  <si>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</si>
  <si>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</si>
  <si>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</si>
  <si>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</si>
  <si>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</si>
  <si>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</si>
  <si>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</si>
  <si>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</si>
  <si>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</si>
  <si>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</si>
  <si>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</si>
  <si>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</si>
  <si>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</si>
  <si>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</si>
  <si>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</si>
  <si>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</si>
  <si>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</si>
  <si>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</si>
  <si>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</si>
  <si>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</si>
  <si>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</si>
  <si>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</si>
  <si>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</si>
  <si>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</si>
  <si>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</si>
  <si>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</si>
  <si>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</si>
  <si>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</si>
  <si>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</si>
  <si>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</si>
  <si>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</si>
  <si>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</si>
  <si>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</si>
  <si>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</si>
  <si>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</si>
  <si>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</si>
  <si>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</si>
  <si>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</si>
  <si>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</si>
  <si>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</si>
  <si>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</si>
  <si>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</si>
  <si>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</si>
  <si>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</si>
  <si>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</si>
  <si>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</si>
  <si>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</si>
  <si>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</si>
  <si>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</si>
  <si>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</si>
  <si>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</si>
  <si>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</si>
  <si>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</si>
  <si>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</si>
  <si>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</si>
  <si>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</si>
  <si>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</si>
  <si>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</si>
  <si>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</si>
  <si>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</si>
  <si>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</si>
  <si>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</si>
  <si>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</si>
  <si>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</si>
  <si>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</si>
  <si>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</si>
  <si>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</si>
  <si>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</si>
  <si>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</si>
  <si>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</si>
  <si>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</si>
  <si>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</si>
  <si>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</si>
  <si>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</si>
  <si>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</si>
  <si>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</si>
  <si>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</si>
  <si>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</si>
  <si>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</si>
  <si>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</si>
  <si>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</si>
  <si>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</si>
  <si>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</si>
  <si>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</si>
  <si>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</si>
  <si>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</si>
  <si>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</si>
  <si>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</si>
  <si>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</si>
  <si>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</si>
  <si>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</si>
  <si>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</si>
  <si>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</si>
  <si>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</si>
  <si>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</si>
  <si>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</si>
  <si>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</si>
  <si>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</si>
  <si>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</si>
  <si>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</si>
  <si>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</si>
  <si>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</si>
  <si>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</si>
  <si>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</si>
  <si>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</si>
  <si>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</si>
  <si>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</si>
  <si>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</si>
  <si>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</si>
  <si>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</si>
  <si>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</si>
  <si>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</si>
  <si>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</si>
  <si>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</si>
  <si>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</si>
  <si>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</si>
  <si>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</si>
  <si>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</si>
  <si>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</si>
  <si>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</si>
  <si>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</si>
  <si>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</si>
  <si>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</si>
  <si>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</si>
  <si>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</si>
  <si>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</si>
  <si>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</si>
  <si>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</si>
  <si>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</si>
  <si>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</si>
  <si>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</si>
  <si>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</si>
  <si>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</si>
  <si>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</si>
  <si>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</si>
  <si>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</si>
  <si>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</si>
  <si>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</si>
  <si>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</si>
  <si>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</si>
  <si>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</si>
  <si>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</si>
  <si>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</si>
  <si>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</si>
  <si>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</si>
  <si>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</si>
  <si>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</si>
  <si>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</si>
  <si>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</si>
  <si>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</si>
  <si>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</si>
  <si>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</si>
  <si>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</si>
  <si>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</si>
  <si>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</si>
  <si>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</si>
  <si>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</si>
  <si>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</si>
  <si>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</si>
  <si>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</si>
  <si>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</si>
  <si>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</si>
  <si>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</si>
  <si>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</si>
  <si>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</si>
  <si>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</si>
  <si>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</si>
  <si>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</si>
  <si>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</si>
  <si>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</si>
  <si>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</si>
  <si>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</si>
  <si>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</si>
  <si>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</si>
  <si>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</si>
  <si>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</si>
  <si>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</si>
  <si>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</si>
  <si>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</si>
  <si>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</si>
  <si>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</si>
  <si>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</si>
  <si>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</si>
  <si>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</si>
  <si>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</si>
  <si>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</si>
  <si>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</si>
  <si>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</si>
  <si>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</si>
  <si>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</si>
  <si>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</si>
  <si>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</si>
  <si>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</si>
  <si>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</si>
  <si>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</si>
  <si>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</si>
  <si>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</si>
  <si>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</si>
  <si>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</si>
  <si>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</si>
  <si>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</si>
  <si>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</si>
  <si>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</si>
  <si>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</si>
  <si>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</si>
  <si>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</si>
  <si>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</si>
  <si>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</si>
  <si>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</si>
  <si>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</si>
  <si>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</si>
  <si>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</si>
  <si>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</si>
  <si>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</si>
  <si>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</si>
  <si>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</si>
  <si>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</si>
  <si>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</si>
  <si>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</si>
  <si>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</si>
  <si>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</si>
  <si>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</si>
  <si>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</si>
  <si>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</si>
  <si>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</si>
  <si>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</si>
  <si>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</si>
  <si>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</si>
  <si>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</si>
  <si>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</si>
  <si>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</si>
  <si>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</si>
  <si>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</si>
  <si>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</si>
  <si>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</si>
  <si>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</si>
  <si>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</si>
  <si>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</si>
  <si>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</si>
  <si>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</si>
  <si>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</si>
  <si>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</si>
  <si>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</si>
  <si>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</si>
  <si>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</si>
  <si>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</si>
  <si>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</si>
  <si>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</si>
  <si>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</si>
  <si>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</si>
  <si>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</si>
  <si>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</si>
  <si>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</si>
  <si>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</si>
  <si>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</si>
  <si>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</si>
  <si>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</si>
  <si>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</si>
  <si>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</si>
  <si>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</si>
  <si>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</si>
  <si>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</si>
  <si>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</si>
  <si>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</si>
  <si>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</si>
  <si>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</si>
  <si>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</si>
  <si>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</si>
  <si>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</si>
  <si>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</si>
  <si>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</si>
  <si>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</si>
  <si>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</si>
  <si>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</si>
  <si>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</si>
  <si>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</si>
  <si>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</si>
  <si>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</si>
  <si>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</si>
  <si>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</si>
  <si>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</si>
  <si>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</si>
  <si>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</si>
  <si>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</si>
  <si>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</si>
  <si>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</si>
  <si>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</si>
  <si>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</si>
  <si>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</si>
  <si>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</si>
  <si>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</si>
  <si>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</si>
  <si>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</si>
  <si>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</si>
  <si>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</si>
  <si>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</si>
  <si>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</si>
  <si>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</si>
  <si>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</si>
  <si>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</si>
  <si>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</si>
  <si>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</si>
  <si>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</si>
  <si>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</si>
  <si>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</si>
  <si>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</si>
  <si>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</si>
  <si>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</si>
  <si>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</si>
  <si>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</si>
  <si>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</si>
  <si>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</si>
  <si>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</si>
  <si>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</si>
  <si>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</si>
  <si>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</si>
  <si>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</si>
  <si>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</si>
  <si>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</si>
  <si>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</si>
  <si>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</si>
  <si>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</si>
  <si>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</si>
  <si>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</si>
  <si>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</si>
  <si>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</si>
  <si>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</si>
  <si>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</si>
  <si>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</si>
  <si>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</si>
  <si>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</si>
  <si>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</si>
  <si>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</si>
  <si>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</si>
  <si>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</si>
  <si>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</si>
  <si>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</si>
  <si>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</si>
  <si>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</si>
  <si>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</si>
  <si>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</si>
  <si>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</si>
  <si>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</si>
  <si>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</si>
  <si>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</si>
  <si>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</si>
  <si>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</si>
  <si>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</si>
  <si>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</si>
  <si>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</si>
  <si>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</si>
  <si>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</si>
  <si>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</si>
  <si>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</si>
  <si>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</si>
  <si>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</si>
  <si>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</si>
  <si>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</si>
  <si>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</si>
  <si>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</si>
  <si>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</si>
  <si>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</si>
  <si>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</si>
  <si>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</si>
  <si>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</si>
  <si>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</si>
  <si>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</si>
  <si>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</si>
  <si>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</si>
  <si>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</si>
  <si>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</si>
  <si>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</si>
  <si>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</si>
  <si>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</si>
  <si>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</si>
  <si>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</si>
  <si>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</si>
  <si>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</si>
  <si>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</si>
  <si>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</si>
  <si>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</si>
  <si>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</si>
  <si>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</si>
  <si>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</si>
  <si>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</si>
  <si>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</si>
  <si>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</si>
  <si>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</si>
  <si>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</si>
  <si>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</si>
  <si>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</si>
  <si>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</si>
  <si>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</si>
  <si>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</si>
  <si>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</si>
  <si>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</si>
  <si>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</si>
  <si>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</si>
  <si>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</si>
  <si>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</si>
  <si>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</si>
  <si>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</si>
  <si>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</si>
  <si>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</si>
  <si>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</si>
  <si>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</si>
  <si>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</si>
  <si>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</si>
  <si>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</si>
  <si>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</si>
  <si>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</si>
  <si>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</si>
  <si>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</si>
  <si>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</si>
  <si>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</si>
  <si>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</si>
  <si>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</si>
  <si>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</si>
  <si>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</si>
  <si>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</si>
  <si>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</si>
  <si>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</si>
  <si>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</si>
  <si>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</si>
  <si>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</si>
  <si>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</si>
  <si>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</si>
  <si>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</si>
  <si>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</si>
  <si>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</si>
  <si>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</si>
  <si>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</si>
  <si>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</si>
  <si>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</si>
  <si>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</si>
  <si>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</si>
  <si>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</si>
  <si>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</si>
  <si>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</si>
  <si>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</si>
  <si>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</si>
  <si>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</si>
  <si>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</si>
  <si>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</si>
  <si>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</si>
  <si>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</si>
  <si>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</si>
  <si>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</si>
  <si>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</si>
  <si>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</si>
  <si>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</si>
  <si>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</si>
  <si>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</si>
  <si>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</si>
  <si>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</si>
  <si>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</si>
  <si>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</si>
  <si>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</si>
  <si>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</si>
  <si>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</si>
  <si>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</si>
  <si>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</si>
  <si>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</si>
  <si>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</si>
  <si>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</si>
  <si>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</si>
  <si>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</si>
  <si>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</si>
  <si>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</si>
  <si>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</si>
  <si>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</si>
  <si>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</si>
  <si>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</si>
  <si>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</si>
  <si>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</si>
  <si>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</si>
  <si>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</si>
  <si>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</si>
  <si>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</si>
  <si>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</si>
  <si>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</si>
  <si>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</si>
  <si>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</si>
  <si>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</si>
  <si>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</si>
  <si>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</si>
  <si>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</si>
  <si>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</si>
  <si>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</si>
  <si>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</si>
  <si>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</si>
  <si>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</si>
  <si>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</si>
  <si>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</si>
  <si>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</si>
  <si>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</si>
  <si>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</si>
  <si>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</si>
  <si>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</si>
  <si>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</si>
  <si>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</si>
  <si>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</si>
  <si>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</si>
  <si>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</si>
  <si>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</si>
  <si>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</si>
  <si>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</si>
  <si>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</si>
  <si>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</si>
  <si>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</si>
  <si>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</si>
  <si>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</si>
  <si>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</si>
  <si>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</si>
  <si>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</si>
  <si>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</si>
  <si>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</si>
  <si>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</si>
  <si>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</si>
  <si>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</si>
  <si>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</si>
  <si>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</si>
  <si>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</si>
  <si>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</si>
  <si>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</si>
  <si>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</si>
  <si>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</si>
  <si>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</si>
  <si>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</si>
  <si>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</si>
  <si>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</si>
  <si>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</si>
  <si>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</si>
  <si>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</si>
  <si>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</si>
  <si>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</si>
  <si>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</si>
  <si>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</si>
  <si>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</si>
  <si>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</si>
  <si>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</si>
  <si>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</si>
  <si>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</si>
  <si>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</si>
  <si>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</si>
  <si>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</si>
  <si>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</si>
  <si>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</si>
  <si>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</si>
  <si>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</si>
  <si>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</si>
  <si>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</si>
  <si>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</si>
  <si>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</si>
  <si>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</si>
  <si>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</si>
  <si>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</si>
  <si>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</si>
  <si>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</si>
  <si>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</si>
  <si>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</si>
  <si>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</si>
  <si>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</si>
  <si>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</si>
  <si>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</si>
  <si>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</si>
  <si>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</si>
  <si>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</si>
  <si>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</si>
  <si>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</si>
  <si>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</si>
  <si>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</si>
  <si>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</si>
  <si>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</si>
  <si>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</si>
  <si>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</si>
  <si>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</si>
  <si>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</si>
  <si>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</si>
  <si>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</si>
  <si>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</si>
  <si>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</si>
  <si>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</si>
  <si>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</si>
  <si>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</si>
  <si>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</si>
  <si>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</si>
  <si>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</si>
  <si>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</si>
  <si>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</si>
  <si>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</si>
  <si>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</si>
  <si>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</si>
  <si>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</si>
  <si>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</si>
  <si>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</si>
  <si>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</si>
  <si>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</si>
  <si>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</si>
  <si>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</si>
  <si>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</si>
  <si>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</si>
  <si>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</si>
  <si>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</si>
  <si>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</si>
  <si>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</si>
  <si>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</si>
  <si>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</si>
  <si>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</si>
  <si>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</si>
  <si>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</si>
  <si>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</si>
  <si>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</si>
  <si>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</si>
  <si>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</si>
  <si>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</si>
  <si>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</si>
  <si>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</si>
  <si>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</si>
  <si>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</si>
  <si>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</si>
  <si>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</si>
  <si>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</si>
  <si>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</si>
  <si>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</si>
  <si>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</si>
  <si>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</si>
  <si>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</si>
  <si>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</si>
  <si>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</si>
  <si>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</si>
  <si>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</si>
  <si>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</si>
  <si>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</si>
  <si>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</si>
  <si>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</si>
  <si>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</si>
  <si>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</si>
  <si>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</si>
  <si>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</si>
  <si>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</si>
  <si>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</si>
  <si>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</si>
  <si>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</si>
  <si>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</si>
  <si>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</si>
  <si>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</si>
  <si>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</si>
  <si>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</si>
  <si>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</si>
  <si>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</si>
  <si>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</si>
  <si>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</si>
  <si>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</si>
  <si>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</si>
  <si>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</si>
  <si>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</si>
  <si>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</si>
  <si>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</si>
  <si>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</si>
  <si>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</si>
  <si>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</si>
  <si>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</si>
  <si>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</si>
  <si>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</si>
  <si>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</si>
  <si>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</si>
  <si>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</si>
  <si>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</si>
  <si>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</si>
  <si>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</si>
  <si>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</si>
  <si>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</si>
  <si>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</si>
  <si>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</si>
  <si>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</si>
  <si>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</si>
  <si>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</si>
  <si>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</si>
  <si>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</si>
  <si>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</si>
  <si>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</si>
  <si>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</si>
  <si>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</si>
  <si>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</si>
  <si>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</si>
  <si>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</si>
  <si>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</si>
  <si>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</si>
  <si>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</si>
  <si>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</si>
  <si>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</si>
  <si>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</si>
  <si>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</si>
  <si>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</si>
  <si>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</si>
  <si>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</si>
  <si>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</si>
  <si>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</si>
  <si>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</si>
  <si>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</si>
  <si>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</si>
  <si>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</si>
  <si>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</si>
  <si>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</si>
  <si>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</si>
  <si>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</si>
  <si>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</si>
  <si>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</si>
  <si>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</si>
  <si>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</si>
  <si>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</si>
  <si>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</si>
  <si>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</si>
  <si>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</si>
  <si>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</si>
  <si>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</si>
  <si>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</si>
  <si>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</si>
  <si>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</si>
  <si>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</si>
  <si>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</si>
  <si>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</si>
  <si>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</si>
  <si>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</si>
  <si>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</si>
  <si>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</si>
  <si>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</si>
  <si>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</si>
  <si>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</si>
  <si>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</si>
  <si>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</si>
  <si>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</si>
  <si>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</si>
  <si>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</si>
  <si>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</si>
  <si>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</si>
  <si>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</si>
  <si>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</si>
  <si>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</si>
  <si>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</si>
  <si>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</si>
  <si>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</si>
  <si>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</si>
  <si>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</si>
  <si>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</si>
  <si>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</si>
  <si>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</si>
  <si>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</si>
  <si>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</si>
  <si>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</si>
  <si>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</si>
  <si>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</si>
  <si>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</si>
  <si>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</si>
  <si>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</si>
  <si>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</si>
  <si>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</si>
  <si>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</si>
  <si>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</si>
  <si>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</si>
  <si>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</si>
  <si>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</si>
  <si>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</si>
  <si>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</si>
  <si>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</si>
  <si>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</si>
  <si>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</si>
  <si>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</si>
  <si>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</si>
  <si>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</si>
  <si>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</si>
  <si>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</si>
  <si>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</si>
  <si>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</si>
  <si>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</si>
  <si>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</si>
  <si>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</si>
  <si>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</si>
  <si>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</si>
  <si>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</si>
  <si>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</si>
  <si>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</si>
  <si>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</si>
  <si>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</si>
  <si>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</si>
  <si>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</si>
  <si>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</si>
  <si>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</si>
  <si>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</si>
  <si>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</si>
  <si>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</si>
  <si>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</si>
  <si>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</si>
  <si>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</si>
  <si>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</si>
  <si>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</si>
  <si>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</si>
  <si>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</si>
  <si>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</si>
  <si>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</si>
  <si>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</si>
  <si>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</si>
  <si>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</si>
  <si>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</si>
  <si>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</si>
  <si>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</si>
  <si>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</si>
  <si>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</si>
  <si>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</si>
  <si>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</si>
  <si>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</si>
  <si>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</si>
  <si>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</si>
  <si>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</si>
  <si>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</si>
  <si>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</si>
  <si>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</si>
  <si>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</si>
  <si>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</si>
  <si>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</si>
  <si>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</si>
  <si>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</si>
  <si>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</si>
  <si>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</si>
  <si>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</si>
  <si>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</si>
  <si>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</si>
  <si>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</si>
  <si>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</si>
  <si>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</si>
  <si>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</si>
  <si>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</si>
  <si>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</si>
  <si>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</si>
  <si>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</si>
  <si>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</si>
  <si>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</si>
  <si>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</si>
  <si>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</si>
  <si>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</si>
  <si>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</si>
  <si>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</si>
  <si>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</si>
  <si>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</si>
  <si>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</si>
  <si>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</si>
  <si>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</si>
  <si>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</si>
  <si>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</si>
  <si>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</si>
  <si>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</si>
  <si>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</si>
  <si>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</si>
  <si>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</si>
  <si>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</si>
  <si>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</si>
  <si>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</si>
  <si>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</si>
  <si>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</si>
  <si>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</si>
  <si>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</si>
  <si>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</si>
  <si>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</si>
  <si>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</si>
  <si>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</si>
  <si>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</si>
  <si>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</si>
  <si>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</si>
  <si>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</si>
  <si>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</si>
  <si>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</si>
  <si>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</si>
  <si>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</si>
  <si>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</si>
  <si>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</si>
  <si>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</si>
  <si>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</si>
  <si>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</si>
  <si>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</si>
  <si>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</si>
  <si>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</si>
  <si>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</si>
  <si>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</si>
  <si>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</si>
  <si>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</si>
  <si>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</si>
  <si>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</si>
  <si>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</si>
  <si>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</si>
  <si>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</si>
  <si>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</si>
  <si>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</si>
  <si>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</si>
  <si>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</si>
  <si>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</si>
  <si>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</si>
  <si>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</si>
  <si>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</si>
  <si>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</si>
  <si>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</si>
  <si>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</si>
  <si>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</si>
  <si>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</si>
  <si>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</si>
  <si>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</si>
  <si>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</si>
  <si>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</si>
  <si>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</si>
  <si>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</si>
  <si>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</si>
  <si>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</si>
  <si>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</si>
  <si>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</si>
  <si>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</si>
  <si>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</si>
  <si>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</si>
  <si>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</si>
  <si>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</si>
  <si>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</si>
  <si>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</si>
  <si>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</si>
  <si>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</si>
  <si>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</si>
  <si>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</si>
  <si>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</si>
  <si>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</si>
  <si>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</si>
  <si>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</si>
  <si>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</si>
  <si>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</si>
  <si>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</si>
  <si>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</si>
  <si>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</si>
  <si>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</si>
  <si>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</si>
  <si>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</si>
  <si>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</si>
  <si>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</si>
  <si>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</si>
  <si>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</si>
  <si>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</si>
  <si>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</si>
  <si>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</si>
  <si>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</si>
  <si>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</si>
  <si>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</si>
  <si>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</si>
  <si>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</si>
  <si>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</si>
  <si>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</si>
  <si>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</si>
  <si>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</si>
  <si>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</si>
  <si>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</si>
  <si>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</si>
  <si>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</si>
  <si>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</si>
  <si>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</si>
  <si>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</si>
  <si>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</si>
  <si>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</si>
  <si>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</si>
  <si>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</si>
  <si>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</si>
  <si>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</si>
  <si>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</si>
  <si>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</si>
  <si>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</si>
  <si>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</si>
  <si>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</si>
  <si>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</si>
  <si>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</si>
  <si>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</si>
  <si>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</si>
  <si>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</si>
  <si>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</si>
  <si>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</si>
  <si>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</si>
  <si>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</si>
  <si>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</si>
  <si>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</si>
  <si>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</si>
  <si>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</si>
  <si>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</si>
  <si>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</si>
  <si>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</si>
  <si>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</si>
  <si>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</si>
  <si>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</si>
  <si>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</si>
  <si>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</si>
  <si>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</si>
  <si>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</si>
  <si>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</si>
  <si>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</si>
  <si>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</si>
  <si>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</si>
  <si>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</si>
  <si>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</si>
  <si>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</si>
  <si>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</si>
  <si>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</si>
  <si>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</si>
  <si>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</si>
  <si>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</si>
  <si>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</si>
  <si>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</si>
  <si>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</si>
  <si>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</si>
  <si>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</si>
  <si>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</si>
  <si>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</si>
  <si>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</si>
  <si>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</si>
  <si>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</si>
  <si>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</si>
  <si>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</si>
  <si>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</si>
  <si>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</si>
  <si>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</si>
  <si>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</si>
  <si>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</si>
  <si>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</si>
  <si>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</si>
  <si>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</si>
  <si>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</si>
  <si>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</si>
  <si>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</si>
  <si>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</si>
  <si>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</si>
  <si>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</si>
  <si>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</si>
  <si>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</si>
  <si>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</si>
  <si>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</si>
  <si>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</si>
  <si>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</si>
  <si>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</si>
  <si>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</si>
  <si>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</si>
  <si>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</si>
  <si>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</si>
  <si>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</si>
  <si>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</si>
  <si>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</si>
  <si>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</si>
  <si>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</si>
  <si>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</si>
  <si>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</si>
  <si>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</si>
  <si>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</si>
  <si>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</si>
  <si>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</si>
  <si>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</si>
  <si>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</si>
  <si>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</si>
  <si>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</si>
  <si>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</si>
  <si>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</si>
  <si>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</si>
  <si>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</si>
  <si>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</si>
  <si>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</si>
  <si>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</si>
  <si>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</si>
  <si>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</si>
  <si>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</si>
  <si>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</si>
  <si>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</si>
  <si>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</si>
  <si>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</si>
  <si>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</si>
  <si>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</si>
  <si>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</si>
  <si>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</si>
  <si>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</si>
  <si>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</si>
  <si>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</si>
  <si>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</si>
  <si>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</si>
  <si>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</si>
  <si>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</si>
  <si>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</si>
  <si>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</si>
  <si>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</si>
  <si>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</si>
  <si>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</si>
  <si>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</si>
  <si>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</si>
  <si>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</si>
  <si>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</si>
  <si>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</si>
  <si>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</si>
  <si>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</si>
  <si>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</si>
  <si>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</si>
  <si>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</si>
  <si>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</si>
  <si>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</si>
  <si>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</si>
  <si>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</si>
  <si>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</si>
  <si>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</si>
  <si>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</si>
  <si>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</si>
  <si>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</si>
  <si>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</si>
  <si>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</si>
  <si>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</si>
  <si>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</si>
  <si>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</si>
  <si>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</si>
  <si>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</si>
  <si>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</si>
  <si>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</si>
  <si>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</si>
  <si>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</si>
  <si>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</si>
  <si>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</si>
  <si>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</si>
  <si>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</si>
  <si>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</si>
  <si>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</si>
  <si>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</si>
  <si>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</si>
  <si>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</si>
  <si>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</si>
  <si>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</si>
  <si>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</si>
  <si>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</si>
  <si>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</si>
  <si>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</si>
  <si>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</si>
  <si>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</si>
  <si>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</si>
  <si>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</si>
  <si>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</si>
  <si>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</si>
  <si>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</si>
  <si>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</si>
  <si>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</si>
  <si>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</si>
  <si>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</si>
  <si>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</si>
  <si>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</si>
  <si>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</si>
  <si>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</si>
  <si>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</si>
  <si>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</si>
  <si>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</si>
  <si>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</si>
  <si>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</si>
  <si>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</si>
  <si>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</si>
  <si>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</si>
  <si>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</si>
  <si>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</si>
  <si>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</si>
  <si>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</si>
  <si>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</si>
  <si>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</si>
  <si>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</si>
  <si>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</si>
  <si>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</si>
  <si>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</si>
  <si>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</si>
  <si>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</si>
  <si>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</si>
  <si>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</si>
  <si>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</si>
  <si>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</si>
  <si>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</si>
  <si>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</si>
  <si>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</si>
  <si>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</si>
  <si>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</si>
  <si>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</si>
  <si>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</si>
  <si>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</si>
  <si>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</si>
  <si>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</si>
  <si>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</si>
  <si>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</si>
  <si>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</si>
  <si>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</si>
  <si>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</si>
  <si>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</si>
  <si>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</si>
  <si>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</si>
  <si>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</si>
  <si>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</si>
  <si>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</si>
  <si>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</si>
  <si>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</si>
  <si>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</si>
  <si>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</si>
  <si>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</si>
  <si>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</si>
  <si>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</si>
  <si>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</si>
  <si>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</si>
  <si>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</si>
  <si>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</si>
  <si>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</si>
  <si>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</si>
  <si>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</si>
  <si>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</si>
  <si>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</si>
  <si>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</si>
  <si>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</si>
  <si>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</si>
  <si>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</si>
  <si>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</si>
  <si>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</si>
  <si>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</si>
  <si>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</si>
  <si>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</si>
  <si>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</si>
  <si>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</si>
  <si>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</si>
  <si>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</si>
  <si>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</si>
  <si>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</si>
  <si>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</si>
  <si>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</si>
  <si>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</si>
  <si>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</si>
  <si>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</si>
  <si>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</si>
  <si>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</si>
  <si>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</si>
  <si>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</si>
  <si>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</si>
  <si>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</si>
  <si>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</si>
  <si>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</si>
  <si>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</si>
  <si>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</si>
  <si>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</si>
  <si>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</si>
  <si>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</si>
  <si>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</si>
  <si>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</si>
  <si>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</si>
  <si>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</si>
  <si>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</si>
  <si>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</si>
  <si>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</si>
  <si>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</si>
  <si>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</si>
  <si>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</si>
  <si>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</si>
  <si>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</si>
  <si>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</si>
  <si>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</si>
  <si>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</si>
  <si>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</si>
  <si>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</si>
  <si>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</si>
  <si>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</si>
  <si>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</si>
  <si>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</si>
  <si>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</si>
  <si>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</si>
  <si>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</si>
  <si>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</si>
  <si>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</si>
  <si>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</si>
  <si>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</si>
  <si>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</si>
  <si>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</si>
  <si>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</si>
  <si>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</si>
  <si>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</si>
  <si>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</si>
  <si>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</si>
  <si>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</si>
  <si>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</si>
  <si>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</si>
  <si>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</si>
  <si>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</si>
  <si>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</si>
  <si>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</si>
  <si>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</si>
  <si>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</si>
  <si>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</si>
  <si>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</si>
  <si>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</si>
  <si>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</si>
  <si>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</si>
  <si>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</si>
  <si>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</si>
  <si>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</si>
  <si>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</si>
  <si>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</si>
  <si>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</si>
  <si>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</si>
  <si>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</si>
  <si>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</si>
  <si>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</si>
  <si>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</si>
  <si>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</si>
  <si>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</si>
  <si>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</si>
  <si>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</si>
  <si>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</si>
  <si>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</si>
  <si>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</si>
  <si>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</si>
  <si>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</si>
  <si>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</si>
  <si>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</si>
  <si>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</si>
  <si>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</si>
  <si>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</si>
  <si>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</si>
  <si>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</si>
  <si>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</si>
  <si>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</si>
  <si>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</si>
  <si>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</si>
  <si>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</si>
  <si>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</si>
  <si>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</si>
  <si>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</si>
  <si>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</si>
  <si>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</si>
  <si>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</si>
  <si>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</si>
  <si>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</si>
  <si>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</si>
  <si>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</si>
  <si>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</si>
  <si>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</si>
  <si>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</si>
  <si>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</si>
  <si>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</si>
  <si>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</si>
  <si>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</si>
  <si>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</si>
  <si>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</si>
  <si>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</si>
  <si>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</si>
  <si>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</si>
  <si>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</si>
  <si>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</si>
  <si>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</si>
  <si>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</si>
  <si>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</si>
  <si>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</si>
  <si>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</si>
  <si>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</si>
  <si>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</si>
  <si>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</si>
  <si>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</si>
  <si>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</si>
  <si>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</si>
  <si>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</si>
  <si>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</si>
  <si>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</si>
  <si>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</si>
  <si>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</si>
  <si>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</si>
  <si>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</si>
  <si>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</si>
  <si>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</si>
  <si>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</si>
  <si>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</si>
  <si>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</si>
  <si>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</si>
  <si>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</si>
  <si>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</si>
  <si>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</si>
  <si>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</si>
  <si>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</si>
  <si>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</si>
  <si>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</si>
  <si>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</si>
  <si>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</si>
  <si>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</si>
  <si>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</si>
  <si>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</si>
  <si>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</si>
  <si>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</si>
  <si>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</si>
  <si>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</si>
  <si>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</si>
  <si>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</si>
  <si>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</si>
  <si>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</si>
  <si>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</si>
  <si>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</si>
  <si>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</si>
  <si>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</si>
  <si>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</si>
  <si>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</si>
  <si>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</si>
  <si>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</si>
  <si>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</si>
  <si>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</si>
  <si>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</si>
  <si>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</si>
  <si>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</si>
  <si>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</si>
  <si>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</si>
  <si>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</si>
  <si>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</si>
  <si>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</si>
  <si>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</si>
  <si>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</si>
  <si>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</si>
  <si>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</si>
  <si>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</si>
  <si>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</si>
  <si>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</si>
  <si>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</si>
  <si>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</si>
  <si>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</si>
  <si>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</si>
  <si>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</si>
  <si>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</si>
  <si>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</si>
  <si>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</si>
  <si>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</si>
  <si>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</si>
  <si>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</si>
  <si>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</si>
  <si>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</si>
  <si>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</si>
  <si>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</si>
  <si>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</si>
  <si>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</si>
  <si>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</si>
  <si>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</si>
  <si>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</si>
  <si>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</si>
  <si>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</si>
  <si>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</si>
  <si>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</si>
  <si>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</si>
  <si>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</si>
  <si>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</si>
  <si>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</si>
  <si>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</si>
  <si>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</si>
  <si>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</si>
  <si>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</si>
  <si>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</si>
  <si>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</si>
  <si>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</si>
  <si>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</si>
  <si>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</si>
  <si>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</si>
  <si>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</si>
  <si>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</si>
  <si>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</si>
  <si>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</si>
  <si>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</si>
  <si>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</si>
  <si>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</si>
  <si>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</si>
  <si>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</si>
  <si>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</si>
  <si>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</si>
  <si>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</si>
  <si>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</si>
  <si>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</si>
  <si>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</si>
  <si>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</si>
  <si>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</si>
  <si>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</si>
  <si>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</si>
  <si>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</si>
  <si>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</si>
  <si>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</si>
  <si>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</si>
  <si>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</si>
  <si>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</si>
  <si>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</si>
  <si>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</si>
  <si>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</si>
  <si>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</si>
  <si>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</si>
  <si>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</si>
  <si>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</si>
  <si>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</si>
  <si>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</si>
  <si>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</si>
  <si>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</si>
  <si>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</si>
  <si>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</si>
  <si>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</si>
  <si>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</si>
  <si>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</si>
  <si>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</si>
  <si>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</si>
  <si>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</si>
  <si>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</si>
  <si>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</si>
  <si>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</si>
  <si>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</si>
  <si>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</si>
  <si>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</si>
  <si>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</si>
  <si>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</si>
  <si>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</si>
  <si>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</si>
  <si>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</si>
  <si>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</si>
  <si>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</si>
  <si>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</si>
  <si>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</si>
  <si>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</si>
  <si>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</si>
  <si>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</si>
  <si>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</si>
  <si>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</si>
  <si>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</si>
  <si>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</si>
  <si>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</si>
  <si>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</si>
  <si>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</si>
  <si>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</si>
  <si>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</si>
  <si>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</si>
  <si>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</si>
  <si>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</si>
  <si>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</si>
  <si>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</si>
  <si>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</si>
  <si>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</si>
  <si>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</si>
  <si>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</si>
  <si>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</si>
  <si>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</si>
  <si>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</si>
  <si>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</si>
  <si>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</si>
  <si>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</si>
  <si>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</si>
  <si>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</si>
  <si>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</si>
  <si>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</si>
  <si>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</si>
  <si>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</si>
  <si>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</si>
  <si>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</si>
  <si>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</si>
  <si>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</si>
  <si>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</si>
  <si>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</si>
  <si>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</si>
  <si>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</si>
  <si>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</si>
  <si>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</si>
  <si>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</si>
  <si>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</si>
  <si>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</si>
  <si>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</si>
  <si>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</si>
  <si>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</si>
  <si>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</si>
  <si>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</si>
  <si>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</si>
  <si>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</si>
  <si>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</si>
  <si>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</si>
  <si>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</si>
  <si>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</si>
  <si>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</si>
  <si>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</si>
  <si>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</si>
  <si>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</si>
  <si>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</si>
  <si>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</si>
  <si>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</si>
  <si>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</si>
  <si>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</si>
  <si>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</si>
  <si>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</si>
  <si>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</si>
  <si>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</si>
  <si>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</si>
  <si>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</si>
  <si>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</si>
  <si>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</si>
  <si>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</si>
  <si>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</si>
  <si>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</si>
  <si>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</si>
  <si>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</si>
  <si>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</si>
  <si>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</si>
  <si>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</si>
  <si>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</si>
  <si>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</si>
  <si>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</si>
  <si>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</si>
  <si>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</si>
  <si>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</si>
  <si>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</si>
  <si>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</si>
  <si>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</si>
  <si>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</si>
  <si>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</si>
  <si>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</si>
  <si>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</si>
  <si>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</si>
  <si>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</si>
  <si>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</si>
  <si>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</si>
  <si>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</si>
  <si>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</si>
  <si>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</si>
  <si>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</si>
  <si>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</si>
  <si>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</si>
  <si>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</si>
  <si>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</si>
  <si>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</si>
  <si>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</si>
  <si>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</si>
  <si>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</si>
  <si>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</si>
  <si>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</si>
  <si>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</si>
  <si>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</si>
  <si>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</si>
  <si>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</si>
  <si>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</si>
  <si>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</si>
  <si>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</si>
  <si>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</si>
  <si>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</si>
  <si>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</si>
  <si>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</si>
  <si>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</si>
  <si>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</si>
  <si>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</si>
  <si>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</si>
  <si>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</si>
  <si>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</si>
  <si>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</si>
  <si>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</si>
  <si>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</si>
  <si>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</si>
  <si>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</si>
  <si>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</si>
  <si>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</si>
  <si>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</si>
  <si>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</si>
  <si>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</si>
  <si>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</si>
  <si>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</si>
  <si>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</si>
  <si>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</si>
  <si>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</si>
  <si>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</si>
  <si>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</si>
  <si>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</si>
  <si>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</si>
  <si>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</si>
  <si>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</si>
  <si>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</si>
  <si>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</si>
  <si>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</si>
  <si>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</si>
  <si>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</si>
  <si>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</si>
  <si>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</si>
  <si>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</si>
  <si>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</si>
  <si>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</si>
  <si>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</si>
  <si>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</si>
  <si>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</si>
  <si>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</si>
  <si>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</si>
  <si>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</si>
  <si>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</si>
  <si>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</si>
  <si>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</si>
  <si>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</si>
  <si>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</si>
  <si>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</si>
  <si>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</si>
  <si>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</si>
  <si>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</si>
  <si>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</si>
  <si>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</si>
  <si>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</si>
  <si>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</si>
  <si>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</si>
  <si>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</si>
  <si>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</si>
  <si>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</si>
  <si>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</si>
  <si>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</si>
  <si>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</si>
  <si>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</si>
  <si>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</si>
  <si>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</si>
  <si>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</si>
  <si>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</si>
  <si>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</si>
  <si>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</si>
  <si>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</si>
  <si>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</si>
  <si>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</si>
  <si>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</si>
  <si>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</si>
  <si>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</si>
  <si>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</si>
  <si>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</si>
  <si>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</si>
  <si>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</si>
  <si>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</si>
  <si>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</si>
  <si>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</si>
  <si>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</si>
  <si>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</si>
  <si>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</si>
  <si>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</si>
  <si>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</si>
  <si>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</si>
  <si>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</si>
  <si>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</si>
  <si>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</si>
  <si>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</si>
  <si>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</si>
  <si>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</si>
  <si>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</si>
  <si>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</si>
  <si>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</si>
  <si>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</si>
  <si>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</si>
  <si>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</si>
  <si>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</si>
  <si>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</si>
  <si>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</si>
  <si>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</si>
  <si>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</si>
  <si>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</si>
  <si>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</si>
  <si>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</si>
  <si>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</si>
  <si>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</si>
  <si>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</si>
  <si>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</si>
  <si>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</si>
  <si>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</si>
  <si>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</si>
  <si>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</si>
  <si>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</si>
  <si>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</si>
  <si>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</si>
  <si>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</si>
  <si>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</si>
  <si>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</si>
  <si>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</si>
  <si>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</si>
  <si>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</si>
  <si>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</si>
  <si>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</si>
  <si>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</si>
  <si>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</si>
  <si>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</si>
  <si>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</si>
  <si>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</si>
  <si>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</si>
  <si>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</si>
  <si>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</si>
  <si>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</si>
  <si>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</si>
  <si>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</si>
  <si>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</si>
  <si>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</si>
  <si>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</si>
  <si>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</si>
  <si>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</si>
  <si>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</si>
  <si>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</si>
  <si>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</si>
  <si>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</si>
  <si>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</si>
  <si>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</si>
  <si>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</si>
  <si>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</si>
  <si>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</si>
  <si>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</si>
  <si>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</si>
  <si>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</si>
  <si>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</si>
  <si>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</si>
  <si>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</si>
  <si>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</si>
  <si>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</si>
  <si>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</si>
  <si>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</si>
  <si>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</si>
  <si>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</si>
  <si>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</si>
  <si>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</si>
  <si>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</si>
  <si>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</si>
  <si>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</si>
  <si>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</si>
  <si>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</si>
  <si>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</si>
  <si>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</si>
  <si>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</si>
  <si>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</si>
  <si>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</si>
  <si>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</si>
  <si>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</si>
  <si>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</si>
  <si>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</si>
  <si>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</si>
  <si>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</si>
  <si>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</si>
  <si>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</si>
  <si>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</si>
  <si>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</si>
  <si>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</si>
  <si>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</si>
  <si>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</si>
  <si>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</si>
  <si>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</si>
  <si>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</si>
  <si>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</si>
  <si>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</si>
  <si>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</si>
  <si>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</si>
  <si>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</si>
  <si>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</si>
  <si>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</si>
  <si>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</si>
  <si>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</si>
  <si>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</si>
  <si>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</si>
  <si>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</si>
  <si>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</si>
  <si>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</si>
  <si>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</si>
  <si>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</si>
  <si>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</si>
  <si>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</si>
  <si>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</si>
  <si>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</si>
  <si>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</si>
  <si>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</si>
  <si>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</si>
  <si>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</si>
  <si>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</si>
  <si>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</si>
  <si>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</si>
  <si>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</si>
  <si>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</si>
  <si>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</si>
  <si>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</si>
  <si>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</si>
  <si>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</si>
  <si>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</si>
  <si>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</si>
  <si>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</si>
  <si>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</si>
  <si>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</si>
  <si>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</si>
  <si>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</si>
  <si>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</si>
  <si>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</si>
  <si>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</si>
  <si>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</si>
  <si>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</si>
  <si>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</si>
  <si>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</si>
  <si>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</si>
  <si>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</si>
  <si>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</si>
  <si>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</si>
  <si>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</si>
  <si>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</si>
  <si>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</si>
  <si>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</si>
  <si>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</si>
  <si>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</si>
  <si>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</si>
  <si>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</si>
  <si>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</si>
  <si>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</si>
  <si>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</si>
  <si>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</si>
  <si>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</si>
  <si>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</si>
  <si>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</si>
  <si>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</si>
  <si>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</si>
  <si>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</si>
  <si>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</si>
  <si>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</si>
  <si>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</si>
  <si>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</si>
  <si>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</si>
  <si>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</si>
  <si>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</si>
  <si>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</si>
  <si>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</si>
  <si>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</si>
  <si>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</si>
  <si>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</si>
  <si>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</si>
  <si>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</si>
  <si>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</si>
  <si>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</si>
  <si>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</si>
  <si>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</si>
  <si>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</si>
  <si>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</si>
  <si>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</si>
  <si>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</si>
  <si>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</si>
  <si>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</si>
  <si>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</si>
  <si>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</si>
  <si>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</si>
  <si>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</si>
  <si>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</si>
  <si>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</si>
  <si>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</si>
  <si>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</si>
  <si>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</si>
  <si>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</si>
  <si>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</si>
  <si>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</si>
  <si>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</si>
  <si>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</si>
  <si>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</si>
  <si>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</si>
  <si>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</si>
  <si>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</si>
  <si>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</si>
  <si>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</si>
  <si>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</si>
  <si>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</si>
  <si>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</si>
  <si>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</si>
  <si>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</si>
  <si>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</si>
  <si>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</si>
  <si>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</si>
  <si>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</si>
  <si>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</si>
  <si>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</si>
  <si>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</si>
  <si>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</si>
  <si>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</si>
  <si>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</si>
  <si>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</si>
  <si>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</si>
  <si>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</si>
  <si>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</si>
  <si>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</si>
  <si>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</si>
  <si>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</si>
  <si>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</si>
  <si>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</si>
  <si>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</si>
  <si>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</si>
  <si>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</si>
  <si>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</si>
  <si>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</si>
  <si>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</si>
  <si>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</si>
  <si>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</si>
  <si>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</si>
  <si>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</si>
  <si>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</si>
  <si>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</si>
  <si>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</si>
  <si>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</si>
  <si>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</si>
  <si>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</si>
  <si>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</si>
  <si>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</si>
  <si>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</si>
  <si>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</si>
  <si>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</si>
  <si>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</si>
  <si>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</si>
  <si>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</si>
  <si>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</si>
  <si>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</si>
  <si>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</si>
  <si>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</si>
  <si>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</si>
  <si>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</si>
  <si>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</si>
  <si>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</si>
  <si>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</si>
  <si>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</si>
  <si>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</si>
  <si>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</si>
  <si>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</si>
  <si>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</si>
  <si>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</si>
  <si>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</si>
  <si>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</si>
  <si>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</si>
  <si>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</si>
  <si>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</si>
  <si>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</si>
  <si>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</si>
  <si>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</si>
  <si>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</si>
  <si>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</si>
  <si>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</si>
  <si>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</si>
  <si>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</si>
  <si>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</si>
  <si>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</si>
  <si>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</si>
  <si>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</si>
  <si>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</si>
  <si>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</si>
  <si>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</si>
  <si>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</si>
  <si>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</si>
  <si>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</si>
  <si>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</si>
  <si>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</si>
  <si>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</si>
  <si>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</si>
  <si>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</si>
  <si>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</si>
  <si>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</si>
  <si>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</si>
  <si>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</si>
  <si>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</si>
  <si>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</si>
  <si>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</si>
  <si>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</si>
  <si>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</si>
  <si>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</si>
  <si>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</si>
  <si>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</si>
  <si>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</si>
  <si>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</si>
  <si>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</si>
  <si>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</si>
  <si>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</si>
  <si>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</si>
  <si>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</si>
  <si>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</si>
  <si>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</si>
  <si>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</si>
  <si>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</si>
  <si>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</si>
  <si>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</si>
  <si>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</si>
  <si>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</si>
  <si>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</si>
  <si>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</si>
  <si>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</si>
  <si>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</si>
  <si>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</si>
  <si>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</si>
  <si>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</si>
  <si>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</si>
  <si>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</si>
  <si>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</si>
  <si>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</si>
  <si>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</si>
  <si>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</si>
  <si>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</si>
  <si>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</si>
  <si>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</si>
  <si>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</si>
  <si>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</si>
  <si>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</si>
  <si>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</si>
  <si>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</si>
  <si>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</si>
  <si>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</si>
  <si>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</si>
  <si>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</si>
  <si>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</si>
  <si>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</si>
  <si>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</si>
  <si>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</si>
  <si>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</si>
  <si>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</si>
  <si>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</si>
  <si>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</si>
  <si>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</si>
  <si>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</si>
  <si>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</si>
  <si>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</si>
  <si>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</si>
  <si>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</si>
  <si>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</si>
  <si>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</si>
  <si>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</si>
  <si>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</si>
  <si>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</si>
  <si>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</si>
  <si>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</si>
  <si>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</si>
  <si>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</si>
  <si>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</si>
  <si>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</si>
  <si>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</si>
  <si>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</si>
  <si>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</si>
  <si>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</si>
  <si>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</si>
  <si>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</si>
  <si>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</si>
  <si>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</si>
  <si>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</si>
  <si>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</si>
  <si>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</si>
  <si>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</si>
  <si>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</si>
  <si>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</si>
  <si>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</si>
  <si>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</si>
  <si>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</si>
  <si>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</si>
  <si>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</si>
  <si>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</si>
  <si>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</si>
  <si>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</si>
  <si>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</si>
  <si>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</si>
  <si>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</si>
  <si>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</si>
  <si>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</si>
  <si>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</si>
  <si>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</si>
  <si>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</si>
  <si>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</si>
  <si>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</si>
  <si>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</si>
  <si>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</si>
  <si>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</si>
  <si>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</si>
  <si>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</si>
  <si>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</si>
  <si>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</si>
  <si>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</si>
  <si>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</si>
  <si>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</si>
  <si>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</si>
  <si>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</si>
  <si>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</si>
  <si>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</si>
  <si>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</si>
  <si>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</si>
  <si>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</si>
  <si>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</si>
  <si>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</si>
  <si>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</si>
  <si>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</si>
  <si>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</si>
  <si>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</si>
  <si>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</si>
  <si>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</si>
  <si>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</si>
  <si>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</si>
  <si>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</si>
  <si>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</si>
  <si>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</si>
  <si>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</si>
  <si>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</si>
  <si>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</si>
  <si>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</si>
  <si>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</si>
  <si>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</si>
  <si>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</si>
  <si>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</si>
  <si>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</si>
  <si>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</si>
  <si>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</si>
  <si>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</si>
  <si>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</si>
  <si>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</si>
  <si>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</si>
  <si>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</si>
  <si>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</si>
  <si>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</si>
  <si>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</si>
  <si>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</si>
  <si>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</si>
  <si>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</si>
  <si>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</si>
  <si>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</si>
  <si>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</si>
  <si>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</si>
  <si>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</si>
  <si>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</si>
  <si>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</si>
  <si>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</si>
  <si>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</si>
  <si>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</si>
  <si>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</si>
  <si>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</si>
  <si>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</si>
  <si>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</si>
  <si>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</si>
  <si>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</si>
  <si>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</si>
  <si>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</si>
  <si>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</si>
  <si>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</si>
  <si>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</si>
  <si>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</si>
  <si>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</si>
  <si>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</si>
  <si>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</si>
  <si>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</si>
  <si>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</si>
  <si>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</si>
  <si>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</si>
  <si>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</si>
  <si>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</si>
  <si>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</si>
  <si>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</si>
  <si>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</si>
  <si>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</si>
  <si>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</si>
  <si>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</si>
  <si>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</si>
  <si>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</si>
  <si>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</si>
  <si>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</si>
  <si>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</si>
  <si>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</si>
  <si>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</si>
  <si>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</si>
  <si>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</si>
  <si>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</si>
  <si>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</si>
  <si>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</si>
  <si>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</si>
  <si>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</si>
  <si>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</si>
  <si>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</si>
  <si>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</si>
  <si>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</si>
  <si>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</si>
  <si>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</si>
  <si>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</si>
  <si>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</si>
  <si>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</si>
  <si>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</si>
  <si>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</si>
  <si>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</si>
  <si>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</si>
  <si>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</si>
  <si>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</si>
  <si>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</si>
  <si>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</si>
  <si>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</si>
  <si>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</si>
  <si>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</si>
  <si>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</si>
  <si>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</si>
  <si>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</si>
  <si>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</si>
  <si>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</si>
  <si>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</si>
  <si>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</si>
  <si>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</si>
  <si>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</si>
  <si>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</si>
  <si>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</si>
  <si>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</si>
  <si>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</si>
  <si>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</si>
  <si>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</si>
  <si>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</si>
  <si>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</si>
  <si>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</si>
  <si>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</si>
  <si>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</si>
  <si>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</si>
  <si>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</si>
  <si>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</si>
  <si>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</si>
  <si>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</si>
  <si>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</si>
  <si>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</si>
  <si>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</si>
  <si>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</si>
  <si>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</si>
  <si>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</si>
  <si>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</si>
  <si>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</si>
  <si>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</si>
  <si>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</si>
  <si>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</si>
  <si>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</si>
  <si>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</si>
  <si>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</si>
  <si>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</si>
  <si>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</si>
  <si>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</si>
  <si>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</si>
  <si>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</si>
  <si>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</si>
  <si>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</si>
  <si>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</si>
  <si>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</si>
  <si>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</si>
  <si>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</si>
  <si>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</si>
  <si>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</si>
  <si>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</si>
  <si>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</si>
  <si>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</si>
  <si>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</si>
  <si>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</si>
  <si>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</si>
  <si>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</si>
  <si>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</si>
  <si>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</si>
  <si>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</si>
  <si>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</si>
  <si>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</si>
  <si>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</si>
  <si>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</si>
  <si>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</si>
  <si>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</si>
  <si>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</si>
  <si>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</si>
  <si>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</si>
  <si>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</si>
  <si>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</si>
  <si>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</si>
  <si>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</si>
  <si>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</si>
  <si>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</si>
  <si>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</si>
  <si>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</si>
  <si>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</si>
  <si>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</si>
  <si>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</si>
  <si>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</si>
  <si>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</si>
  <si>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</si>
  <si>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</si>
  <si>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</si>
  <si>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</si>
  <si>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</si>
  <si>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</si>
  <si>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</si>
  <si>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</si>
  <si>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</si>
  <si>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</si>
  <si>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</si>
  <si>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</si>
  <si>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</si>
  <si>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</si>
  <si>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</si>
  <si>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</si>
  <si>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</si>
  <si>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</si>
  <si>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</si>
  <si>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</si>
  <si>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</si>
  <si>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</si>
  <si>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</si>
  <si>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</si>
  <si>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</si>
  <si>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</si>
  <si>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</si>
  <si>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</si>
  <si>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</si>
  <si>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</si>
  <si>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</si>
  <si>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</si>
  <si>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</si>
  <si>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</si>
  <si>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</si>
  <si>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</si>
  <si>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</si>
  <si>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</si>
  <si>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</si>
  <si>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</si>
  <si>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</si>
  <si>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</si>
  <si>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</si>
  <si>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</si>
  <si>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</si>
  <si>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</si>
  <si>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</si>
  <si>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</si>
  <si>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</si>
  <si>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</si>
  <si>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</si>
  <si>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</si>
  <si>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</si>
  <si>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</si>
  <si>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</si>
  <si>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</si>
  <si>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</si>
  <si>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</si>
  <si>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</si>
  <si>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</si>
  <si>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</si>
  <si>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</si>
  <si>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</si>
  <si>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</si>
  <si>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</si>
  <si>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</si>
  <si>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</si>
  <si>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</si>
  <si>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</si>
  <si>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</si>
  <si>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</si>
  <si>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</si>
  <si>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</si>
  <si>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</si>
  <si>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</si>
  <si>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</si>
  <si>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</si>
  <si>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</si>
  <si>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</si>
  <si>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</si>
  <si>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</si>
  <si>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</si>
  <si>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</si>
  <si>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</si>
  <si>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</si>
  <si>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</si>
  <si>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</si>
  <si>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</si>
  <si>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</si>
  <si>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</si>
  <si>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</si>
  <si>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</si>
  <si>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</si>
  <si>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</si>
  <si>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</si>
  <si>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</si>
  <si>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</si>
  <si>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</si>
  <si>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</si>
  <si>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</si>
  <si>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</si>
  <si>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</si>
  <si>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</si>
  <si>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</si>
  <si>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</si>
  <si>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</si>
  <si>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</si>
  <si>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</si>
  <si>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</si>
  <si>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</si>
  <si>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</si>
  <si>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</si>
  <si>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</si>
  <si>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</si>
  <si>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</si>
  <si>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</si>
  <si>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</si>
  <si>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</si>
  <si>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</si>
  <si>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</si>
  <si>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</si>
  <si>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</si>
  <si>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</si>
  <si>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</si>
  <si>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</si>
  <si>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</si>
  <si>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</si>
  <si>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</si>
  <si>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</si>
  <si>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</si>
  <si>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</si>
  <si>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</si>
  <si>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</si>
  <si>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</si>
  <si>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</si>
  <si>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</si>
  <si>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</si>
  <si>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</si>
  <si>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</si>
  <si>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</si>
  <si>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</si>
  <si>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</si>
  <si>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</si>
  <si>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</si>
  <si>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</si>
  <si>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</si>
  <si>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</si>
  <si>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</si>
  <si>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</si>
  <si>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</si>
  <si>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</si>
  <si>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</si>
  <si>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</si>
  <si>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</si>
  <si>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</si>
  <si>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</si>
  <si>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</si>
  <si>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</si>
  <si>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</si>
  <si>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</si>
  <si>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</si>
  <si>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</si>
  <si>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</si>
  <si>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</si>
  <si>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</si>
  <si>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</si>
  <si>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</si>
  <si>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</si>
  <si>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</si>
  <si>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</si>
  <si>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</si>
  <si>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</si>
  <si>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</si>
  <si>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</si>
  <si>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</si>
  <si>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</si>
  <si>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</si>
  <si>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</si>
  <si>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</si>
  <si>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</si>
  <si>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</si>
  <si>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</si>
  <si>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</si>
  <si>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</si>
  <si>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</si>
  <si>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</si>
  <si>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</si>
  <si>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</si>
  <si>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</si>
  <si>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</si>
  <si>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</si>
  <si>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</si>
  <si>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</si>
  <si>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</si>
  <si>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</si>
  <si>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</si>
  <si>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</si>
  <si>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</si>
  <si>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</si>
  <si>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</si>
  <si>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</si>
  <si>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</si>
  <si>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</si>
  <si>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</si>
  <si>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</si>
  <si>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</si>
  <si>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</si>
  <si>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</si>
  <si>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</si>
  <si>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</si>
  <si>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</si>
  <si>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</si>
  <si>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</si>
  <si>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</si>
  <si>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</si>
  <si>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</si>
  <si>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</si>
  <si>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</si>
  <si>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</si>
  <si>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</si>
  <si>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</si>
  <si>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</si>
  <si>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</si>
  <si>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</si>
  <si>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</si>
  <si>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</si>
  <si>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</si>
  <si>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</si>
  <si>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</si>
  <si>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</si>
  <si>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</si>
  <si>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</si>
  <si>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</si>
  <si>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</si>
  <si>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</si>
  <si>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</si>
  <si>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</si>
  <si>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</si>
  <si>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</si>
  <si>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</si>
  <si>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</si>
  <si>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</si>
  <si>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</si>
  <si>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</si>
  <si>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</si>
  <si>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</si>
  <si>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</si>
  <si>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</si>
  <si>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</si>
  <si>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</si>
  <si>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</si>
  <si>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</si>
  <si>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</si>
  <si>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</si>
  <si>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</si>
  <si>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</si>
  <si>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</si>
  <si>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</si>
  <si>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</si>
  <si>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</si>
  <si>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</si>
  <si>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</si>
  <si>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</si>
  <si>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</si>
  <si>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</si>
  <si>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</si>
  <si>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</si>
  <si>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</si>
  <si>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</si>
  <si>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</si>
  <si>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</si>
  <si>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</si>
  <si>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</si>
  <si>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</si>
  <si>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</si>
  <si>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</si>
  <si>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</si>
  <si>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</si>
  <si>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</si>
  <si>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</si>
  <si>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</si>
  <si>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</si>
  <si>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</si>
  <si>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</si>
  <si>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</si>
  <si>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</si>
  <si>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</si>
  <si>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</si>
  <si>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</si>
  <si>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</si>
  <si>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</si>
  <si>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</si>
  <si>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</si>
  <si>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</si>
  <si>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</si>
  <si>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</si>
  <si>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</si>
  <si>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</si>
  <si>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</si>
  <si>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</si>
  <si>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</si>
  <si>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</si>
  <si>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</si>
  <si>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</si>
  <si>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</si>
  <si>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</si>
  <si>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</si>
  <si>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</si>
  <si>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</si>
  <si>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</si>
  <si>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</si>
  <si>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</si>
  <si>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</si>
  <si>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</si>
  <si>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</si>
  <si>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</si>
  <si>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</si>
  <si>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</si>
  <si>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</si>
  <si>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</si>
  <si>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</si>
  <si>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</si>
  <si>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</si>
  <si>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</si>
  <si>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</si>
  <si>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</si>
  <si>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</si>
  <si>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</si>
  <si>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</si>
  <si>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</si>
  <si>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</si>
  <si>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</si>
  <si>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</si>
  <si>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</si>
  <si>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</si>
  <si>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</si>
  <si>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</si>
  <si>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</si>
  <si>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</si>
  <si>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</si>
  <si>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</si>
  <si>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</si>
  <si>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</si>
  <si>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</si>
  <si>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</si>
  <si>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</si>
  <si>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</si>
  <si>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</si>
  <si>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</si>
  <si>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</si>
  <si>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</si>
  <si>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</si>
  <si>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</si>
  <si>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</si>
  <si>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</si>
  <si>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</si>
  <si>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</si>
  <si>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</si>
  <si>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</si>
  <si>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</si>
  <si>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</si>
  <si>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</si>
  <si>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</si>
  <si>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</si>
  <si>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</si>
  <si>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</si>
  <si>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</si>
  <si>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</si>
  <si>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</si>
  <si>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</si>
  <si>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</si>
  <si>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</si>
  <si>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</si>
  <si>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</si>
  <si>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</si>
  <si>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</si>
  <si>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</si>
  <si>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</si>
  <si>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</si>
  <si>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</si>
  <si>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</si>
  <si>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</si>
  <si>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</si>
  <si>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</si>
  <si>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</si>
  <si>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</si>
  <si>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</si>
  <si>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</si>
  <si>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</si>
  <si>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</si>
  <si>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</si>
  <si>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</si>
  <si>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</si>
  <si>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</si>
  <si>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</si>
  <si>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</si>
  <si>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</si>
  <si>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</si>
  <si>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</si>
  <si>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</si>
  <si>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</si>
  <si>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</si>
  <si>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</si>
  <si>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</si>
  <si>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</si>
  <si>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</si>
  <si>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</si>
  <si>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</si>
  <si>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</si>
  <si>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</si>
  <si>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</si>
  <si>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</si>
  <si>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</si>
  <si>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</si>
  <si>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</si>
  <si>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</si>
  <si>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</si>
  <si>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</si>
  <si>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</si>
  <si>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</si>
  <si>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</si>
  <si>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</si>
  <si>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</si>
  <si>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</si>
  <si>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</si>
  <si>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</si>
  <si>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</si>
  <si>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</si>
  <si>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</si>
  <si>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</si>
  <si>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</si>
  <si>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</si>
  <si>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</si>
  <si>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</si>
  <si>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</si>
  <si>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</si>
  <si>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</si>
  <si>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</si>
  <si>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</si>
  <si>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</si>
  <si>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</si>
  <si>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</si>
  <si>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</si>
  <si>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</si>
  <si>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</si>
  <si>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</si>
  <si>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</si>
  <si>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</si>
  <si>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</si>
  <si>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</si>
  <si>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</si>
  <si>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</si>
  <si>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</si>
  <si>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</si>
  <si>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</si>
  <si>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</si>
  <si>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</si>
  <si>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</si>
  <si>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</si>
  <si>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</si>
  <si>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</si>
  <si>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</si>
  <si>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</si>
  <si>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</si>
  <si>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</si>
  <si>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</si>
  <si>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</si>
  <si>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</si>
  <si>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</si>
  <si>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</si>
  <si>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</si>
  <si>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</si>
  <si>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</si>
  <si>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</si>
  <si>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</si>
  <si>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</si>
  <si>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</si>
  <si>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</si>
  <si>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</si>
  <si>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</si>
  <si>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</si>
  <si>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</si>
  <si>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</si>
  <si>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</si>
  <si>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</si>
  <si>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</si>
  <si>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</si>
  <si>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</si>
  <si>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</si>
  <si>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</si>
  <si>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</si>
  <si>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</si>
  <si>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</si>
  <si>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</si>
  <si>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</si>
  <si>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</si>
  <si>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</si>
  <si>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</si>
  <si>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</si>
  <si>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</si>
  <si>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</si>
  <si>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</si>
  <si>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</si>
  <si>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</si>
  <si>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</si>
  <si>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</si>
  <si>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</si>
  <si>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</si>
  <si>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</si>
  <si>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</si>
  <si>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</si>
  <si>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</si>
  <si>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</si>
  <si>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</si>
  <si>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</si>
  <si>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</si>
  <si>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</si>
  <si>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</si>
  <si>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</si>
  <si>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</si>
  <si>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</si>
  <si>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</si>
  <si>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</si>
  <si>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</si>
  <si>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</si>
  <si>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</si>
  <si>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</si>
  <si>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</si>
  <si>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</si>
  <si>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</si>
  <si>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</si>
  <si>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</si>
  <si>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</si>
  <si>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</si>
  <si>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</si>
  <si>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</si>
  <si>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</si>
  <si>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</si>
  <si>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</si>
  <si>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</si>
  <si>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</si>
  <si>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</si>
  <si>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</si>
  <si>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</si>
  <si>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</si>
  <si>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</si>
  <si>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</si>
  <si>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</si>
  <si>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</si>
  <si>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</si>
  <si>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</si>
  <si>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</si>
  <si>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</si>
  <si>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</si>
  <si>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</si>
  <si>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</si>
  <si>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</si>
  <si>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</si>
  <si>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</si>
  <si>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</si>
  <si>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</si>
  <si>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</si>
  <si>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</si>
  <si>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</si>
  <si>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</si>
  <si>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</si>
  <si>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</si>
  <si>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</si>
  <si>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</si>
  <si>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</si>
  <si>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</si>
  <si>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</si>
  <si>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</si>
  <si>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</si>
  <si>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</si>
  <si>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</si>
  <si>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</si>
  <si>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</si>
  <si>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</si>
  <si>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</si>
  <si>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</si>
  <si>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</si>
  <si>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</si>
  <si>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</si>
  <si>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</si>
  <si>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</si>
  <si>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</si>
  <si>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</si>
  <si>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</si>
  <si>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</si>
  <si>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</si>
  <si>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</si>
  <si>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</si>
  <si>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</si>
  <si>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</si>
  <si>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</si>
  <si>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</si>
  <si>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</si>
  <si>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</si>
  <si>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</si>
  <si>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</si>
  <si>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</si>
  <si>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</si>
  <si>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</si>
  <si>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</si>
  <si>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</si>
  <si>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</si>
  <si>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</si>
  <si>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</si>
  <si>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</si>
  <si>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</si>
  <si>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</si>
  <si>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</si>
  <si>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</si>
  <si>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</si>
  <si>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</si>
  <si>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</si>
  <si>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</si>
  <si>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</si>
  <si>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</si>
  <si>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</si>
  <si>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</si>
  <si>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</si>
  <si>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</si>
  <si>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</si>
  <si>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</si>
  <si>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</si>
  <si>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</si>
  <si>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</si>
  <si>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</si>
  <si>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</si>
  <si>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</si>
  <si>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</si>
  <si>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</si>
  <si>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</si>
  <si>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</si>
  <si>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</si>
  <si>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</si>
  <si>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</si>
  <si>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</si>
  <si>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</si>
  <si>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</si>
  <si>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</si>
  <si>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</si>
  <si>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</si>
  <si>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</si>
  <si>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</si>
  <si>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</si>
  <si>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</si>
  <si>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</si>
  <si>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</si>
  <si>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</si>
  <si>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</si>
  <si>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</si>
  <si>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</si>
  <si>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</si>
  <si>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</si>
  <si>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</si>
  <si>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</si>
  <si>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</si>
  <si>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</si>
  <si>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</si>
  <si>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</si>
  <si>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</si>
  <si>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</si>
  <si>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</si>
  <si>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</si>
  <si>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</si>
  <si>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</si>
  <si>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</si>
  <si>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</si>
  <si>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</si>
  <si>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</si>
  <si>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</si>
  <si>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</si>
  <si>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</si>
  <si>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</si>
  <si>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</si>
  <si>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</si>
  <si>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</si>
  <si>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</si>
  <si>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</si>
  <si>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</si>
  <si>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</si>
  <si>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</si>
  <si>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</si>
  <si>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</si>
  <si>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</si>
  <si>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</si>
  <si>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</si>
  <si>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</si>
  <si>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</si>
  <si>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</si>
  <si>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</si>
  <si>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</si>
  <si>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</si>
  <si>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</si>
  <si>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</si>
  <si>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</si>
  <si>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</si>
  <si>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</si>
  <si>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</si>
  <si>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</si>
  <si>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</si>
  <si>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</si>
  <si>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</si>
  <si>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</si>
  <si>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</si>
  <si>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</si>
  <si>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</si>
  <si>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</si>
  <si>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</si>
  <si>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</si>
  <si>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</si>
  <si>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</si>
  <si>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</si>
  <si>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</si>
  <si>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</si>
  <si>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</si>
  <si>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</si>
  <si>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</si>
  <si>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</si>
  <si>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</si>
  <si>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</si>
  <si>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</si>
  <si>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</si>
  <si>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</si>
  <si>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</si>
  <si>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</si>
  <si>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</si>
  <si>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</si>
  <si>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</si>
  <si>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</si>
  <si>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</si>
  <si>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</si>
  <si>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</si>
  <si>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</si>
  <si>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</si>
  <si>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</si>
  <si>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</si>
  <si>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</si>
  <si>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</si>
  <si>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</si>
  <si>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</si>
  <si>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</si>
  <si>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</si>
  <si>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</si>
  <si>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</si>
  <si>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</si>
  <si>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</si>
  <si>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</si>
  <si>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</si>
  <si>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</si>
  <si>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</si>
  <si>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</si>
  <si>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</si>
  <si>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</si>
  <si>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</si>
  <si>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</si>
  <si>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</si>
  <si>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</si>
  <si>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</si>
  <si>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</si>
  <si>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</si>
  <si>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</si>
  <si>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</si>
  <si>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</si>
  <si>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</si>
  <si>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</si>
  <si>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</si>
  <si>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</si>
  <si>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</si>
  <si>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</si>
  <si>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</si>
  <si>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</si>
  <si>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</si>
  <si>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</si>
  <si>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</si>
  <si>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</si>
  <si>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</si>
  <si>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</si>
  <si>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</si>
  <si>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</si>
  <si>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</si>
  <si>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</si>
  <si>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</si>
  <si>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</si>
  <si>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</si>
  <si>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</si>
  <si>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</si>
  <si>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</si>
  <si>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</si>
  <si>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</si>
  <si>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</si>
  <si>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</si>
  <si>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</si>
  <si>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</si>
  <si>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</si>
  <si>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</si>
  <si>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</si>
  <si>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</si>
  <si>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</si>
  <si>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</si>
  <si>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</si>
  <si>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</si>
  <si>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</si>
  <si>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</si>
  <si>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</si>
  <si>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</si>
  <si>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</si>
  <si>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</si>
  <si>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</si>
  <si>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</si>
  <si>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</si>
  <si>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</si>
  <si>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</si>
  <si>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</si>
  <si>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</si>
  <si>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</si>
  <si>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</si>
  <si>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</si>
  <si>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</si>
  <si>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</si>
  <si>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</si>
  <si>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</si>
  <si>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</si>
  <si>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</si>
  <si>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</si>
  <si>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</si>
  <si>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</si>
  <si>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</si>
  <si>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</si>
  <si>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</si>
  <si>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</si>
  <si>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</si>
  <si>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</si>
  <si>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</si>
  <si>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</si>
  <si>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</si>
  <si>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</si>
  <si>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</si>
  <si>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</si>
  <si>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</si>
  <si>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</si>
  <si>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</si>
  <si>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</si>
  <si>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</si>
  <si>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</si>
  <si>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</si>
  <si>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</si>
  <si>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</si>
  <si>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</si>
  <si>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</si>
  <si>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</si>
  <si>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</si>
  <si>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</si>
  <si>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</si>
  <si>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</si>
  <si>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</si>
  <si>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</si>
  <si>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</si>
  <si>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</si>
  <si>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</si>
  <si>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</si>
  <si>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</si>
  <si>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</si>
  <si>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</si>
  <si>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</si>
  <si>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</si>
  <si>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</si>
  <si>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</si>
  <si>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</si>
  <si>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</si>
  <si>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</si>
  <si>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</si>
  <si>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</si>
  <si>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</si>
  <si>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</si>
  <si>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</si>
  <si>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</si>
  <si>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</si>
  <si>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</si>
  <si>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</si>
  <si>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</si>
  <si>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</si>
  <si>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</si>
  <si>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</si>
  <si>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</si>
  <si>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</si>
  <si>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</si>
  <si>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</si>
  <si>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</si>
  <si>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</si>
  <si>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</si>
  <si>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</si>
  <si>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</si>
  <si>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</si>
  <si>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</si>
  <si>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</si>
  <si>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</si>
  <si>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</si>
  <si>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</si>
  <si>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</si>
  <si>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</si>
  <si>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</si>
  <si>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</si>
  <si>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</si>
  <si>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</si>
  <si>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</si>
  <si>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</si>
  <si>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</si>
  <si>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</si>
  <si>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</si>
  <si>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</si>
  <si>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</si>
  <si>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</si>
  <si>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</si>
  <si>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</si>
  <si>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</si>
  <si>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</si>
  <si>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</si>
  <si>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</si>
  <si>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</si>
  <si>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</si>
  <si>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</si>
  <si>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</si>
  <si>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</si>
  <si>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</si>
  <si>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</si>
  <si>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</si>
  <si>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</si>
  <si>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</si>
  <si>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</si>
  <si>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</si>
  <si>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</si>
  <si>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</si>
  <si>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</si>
  <si>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</si>
  <si>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</si>
  <si>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</si>
  <si>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</si>
  <si>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</si>
  <si>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</si>
  <si>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</si>
  <si>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</si>
  <si>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</si>
  <si>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</si>
  <si>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</si>
  <si>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</si>
  <si>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</si>
  <si>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</si>
  <si>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</si>
  <si>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</si>
  <si>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</si>
  <si>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</si>
  <si>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</si>
  <si>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</si>
  <si>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</si>
  <si>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</si>
  <si>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</si>
  <si>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</si>
  <si>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</si>
  <si>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</si>
  <si>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</si>
  <si>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</si>
  <si>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</si>
  <si>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</si>
  <si>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</si>
  <si>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</si>
  <si>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</si>
  <si>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</si>
  <si>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</si>
  <si>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</si>
  <si>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</si>
  <si>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</si>
  <si>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</si>
  <si>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</si>
  <si>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</si>
  <si>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</si>
  <si>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</si>
  <si>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</si>
  <si>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</si>
  <si>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</si>
  <si>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</si>
  <si>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</si>
  <si>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</si>
  <si>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</si>
  <si>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</si>
  <si>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</si>
  <si>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</si>
  <si>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</si>
  <si>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</si>
  <si>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</si>
  <si>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</si>
  <si>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</si>
  <si>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</si>
  <si>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</si>
  <si>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</si>
  <si>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</si>
  <si>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</si>
  <si>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</si>
  <si>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</si>
  <si>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</si>
  <si>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</si>
  <si>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</si>
  <si>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</si>
  <si>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</si>
  <si>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</si>
  <si>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</si>
  <si>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</si>
  <si>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</si>
  <si>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</si>
  <si>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</si>
  <si>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</si>
  <si>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</si>
  <si>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</si>
  <si>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</si>
  <si>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</si>
  <si>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</si>
  <si>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</si>
  <si>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</si>
  <si>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</si>
  <si>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</si>
  <si>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</si>
  <si>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</si>
  <si>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</si>
  <si>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</si>
  <si>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</si>
  <si>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</si>
  <si>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</si>
  <si>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</si>
  <si>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</si>
  <si>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</si>
  <si>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</si>
  <si>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</si>
  <si>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</si>
  <si>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</si>
  <si>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</si>
  <si>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</si>
  <si>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</si>
  <si>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</si>
  <si>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</si>
  <si>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</si>
  <si>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</si>
  <si>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</si>
  <si>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</si>
  <si>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</si>
  <si>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</si>
  <si>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</si>
  <si>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</si>
  <si>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</si>
  <si>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</si>
  <si>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</si>
  <si>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</si>
  <si>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</si>
  <si>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</si>
  <si>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</si>
  <si>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</si>
  <si>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</si>
  <si>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</si>
  <si>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</si>
  <si>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</si>
  <si>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</si>
  <si>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</si>
  <si>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</si>
  <si>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</si>
  <si>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</si>
  <si>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</si>
  <si>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</si>
  <si>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</si>
  <si>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</si>
  <si>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</si>
  <si>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</si>
  <si>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</si>
  <si>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</si>
  <si>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</si>
  <si>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</si>
  <si>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</si>
  <si>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</si>
  <si>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</si>
  <si>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</si>
  <si>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</si>
  <si>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</si>
  <si>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</si>
  <si>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</si>
  <si>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</si>
  <si>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</si>
  <si>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</si>
  <si>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</si>
  <si>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</si>
  <si>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</si>
  <si>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</si>
  <si>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</si>
  <si>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</si>
  <si>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</si>
  <si>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</si>
  <si>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</si>
  <si>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</si>
  <si>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</si>
  <si>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</si>
  <si>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</si>
  <si>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</si>
  <si>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</si>
  <si>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</si>
  <si>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</si>
  <si>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</si>
  <si>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</si>
  <si>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</si>
  <si>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</si>
  <si>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</si>
  <si>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</si>
  <si>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</si>
  <si>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</si>
  <si>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</si>
  <si>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</si>
  <si>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</si>
  <si>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</si>
  <si>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</si>
  <si>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</si>
  <si>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</si>
  <si>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</si>
  <si>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</si>
  <si>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</si>
  <si>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</si>
  <si>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</si>
  <si>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</si>
  <si>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</si>
  <si>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</si>
  <si>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</si>
  <si>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</si>
  <si>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</si>
  <si>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</si>
  <si>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</si>
  <si>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</si>
  <si>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</si>
  <si>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</si>
  <si>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</si>
  <si>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</si>
  <si>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</si>
  <si>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</si>
  <si>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</si>
  <si>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</si>
  <si>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</si>
  <si>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</si>
  <si>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</si>
  <si>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</si>
  <si>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</si>
  <si>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</si>
  <si>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</si>
  <si>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</si>
  <si>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</si>
  <si>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</si>
  <si>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</si>
  <si>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</si>
  <si>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</si>
  <si>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</si>
  <si>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</si>
  <si>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</si>
  <si>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</si>
  <si>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</si>
  <si>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</si>
  <si>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</si>
  <si>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</si>
  <si>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</si>
  <si>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</si>
  <si>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</si>
  <si>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</si>
  <si>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</si>
  <si>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</si>
  <si>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</si>
  <si>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</si>
  <si>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</si>
  <si>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</si>
  <si>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</si>
  <si>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</si>
  <si>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</si>
  <si>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</si>
  <si>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</si>
  <si>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</si>
  <si>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</si>
  <si>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</si>
  <si>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</si>
  <si>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</si>
  <si>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</si>
  <si>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</si>
  <si>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</si>
  <si>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</si>
  <si>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</si>
  <si>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</si>
  <si>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</si>
  <si>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</si>
  <si>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</si>
  <si>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</si>
  <si>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</si>
  <si>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</si>
  <si>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</si>
  <si>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</si>
  <si>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</si>
  <si>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</si>
  <si>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</si>
  <si>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</si>
  <si>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</si>
  <si>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</si>
  <si>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</si>
  <si>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</si>
  <si>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</si>
  <si>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</si>
  <si>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</si>
  <si>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</si>
  <si>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</si>
  <si>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</si>
  <si>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</si>
  <si>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</si>
  <si>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</si>
  <si>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</si>
  <si>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</si>
  <si>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</si>
  <si>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</si>
  <si>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</si>
  <si>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</si>
  <si>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</si>
  <si>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</si>
  <si>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</si>
  <si>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</si>
  <si>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</si>
  <si>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</si>
  <si>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</si>
  <si>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</si>
  <si>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</si>
  <si>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</si>
  <si>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</si>
  <si>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</si>
  <si>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</si>
  <si>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</si>
  <si>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</si>
  <si>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</si>
  <si>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</si>
  <si>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</si>
  <si>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</si>
  <si>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</si>
  <si>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</si>
  <si>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</si>
  <si>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</si>
  <si>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</si>
  <si>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</si>
  <si>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</si>
  <si>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</si>
  <si>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</si>
  <si>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</si>
  <si>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</si>
  <si>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</si>
  <si>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</si>
  <si>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</si>
  <si>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</si>
  <si>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</si>
  <si>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</si>
  <si>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</si>
  <si>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</si>
  <si>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</si>
  <si>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</si>
  <si>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</si>
  <si>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</si>
  <si>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</si>
  <si>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</si>
  <si>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</si>
  <si>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</si>
  <si>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</si>
  <si>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</si>
  <si>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</si>
  <si>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</si>
  <si>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</si>
  <si>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</si>
  <si>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</si>
  <si>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</si>
  <si>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</si>
  <si>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</si>
  <si>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</si>
  <si>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</si>
  <si>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</si>
  <si>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</si>
  <si>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</si>
  <si>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</si>
  <si>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</si>
  <si>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</si>
  <si>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</si>
  <si>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</si>
  <si>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</si>
  <si>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</si>
  <si>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</si>
  <si>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</si>
  <si>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</si>
  <si>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</si>
  <si>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</si>
  <si>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</si>
  <si>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</si>
  <si>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</si>
  <si>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</si>
  <si>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</si>
  <si>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</si>
  <si>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</si>
  <si>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</si>
  <si>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</si>
  <si>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</si>
  <si>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</si>
  <si>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</si>
  <si>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</si>
  <si>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</si>
  <si>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</si>
  <si>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</si>
  <si>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</si>
  <si>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</si>
  <si>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</si>
  <si>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</si>
  <si>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</si>
  <si>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</si>
  <si>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</si>
  <si>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</si>
  <si>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</si>
  <si>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</si>
  <si>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</si>
  <si>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</si>
  <si>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</si>
  <si>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</si>
  <si>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</si>
  <si>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</si>
  <si>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</si>
  <si>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</si>
  <si>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</si>
  <si>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</si>
  <si>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</si>
  <si>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</si>
  <si>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</si>
  <si>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</si>
  <si>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</si>
  <si>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</si>
  <si>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</si>
  <si>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</si>
  <si>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</si>
  <si>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</si>
  <si>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</si>
  <si>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</si>
  <si>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</si>
  <si>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</si>
  <si>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</si>
  <si>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</si>
  <si>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</si>
  <si>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</si>
  <si>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</si>
  <si>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</si>
  <si>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</si>
  <si>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</si>
  <si>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</si>
  <si>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</si>
  <si>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</si>
  <si>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</si>
  <si>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</si>
  <si>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</si>
  <si>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</si>
  <si>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</si>
  <si>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</si>
  <si>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</si>
  <si>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</si>
  <si>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</si>
  <si>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</si>
  <si>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</si>
  <si>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</si>
  <si>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</si>
  <si>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</si>
  <si>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</si>
  <si>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</si>
  <si>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</si>
  <si>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</si>
  <si>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</si>
  <si>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</si>
  <si>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</si>
  <si>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</si>
  <si>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</si>
  <si>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</si>
  <si>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</si>
  <si>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</si>
  <si>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</si>
  <si>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</si>
  <si>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</si>
  <si>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</si>
  <si>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</si>
  <si>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</si>
  <si>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</si>
  <si>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</si>
  <si>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</si>
  <si>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</si>
  <si>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</si>
  <si>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</si>
  <si>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</si>
  <si>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</si>
  <si>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</si>
  <si>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</si>
  <si>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</si>
  <si>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</si>
  <si>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</si>
  <si>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</si>
  <si>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</si>
  <si>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</si>
  <si>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</si>
  <si>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</si>
  <si>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</si>
  <si>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</si>
  <si>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</si>
  <si>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</si>
  <si>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</si>
  <si>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</si>
  <si>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</si>
  <si>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</si>
  <si>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</si>
  <si>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</si>
  <si>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</si>
  <si>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</si>
  <si>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</si>
  <si>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</si>
  <si>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</si>
  <si>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</si>
  <si>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</si>
  <si>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</si>
  <si>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</si>
  <si>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</si>
  <si>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</si>
  <si>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</si>
  <si>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</si>
  <si>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</si>
  <si>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</si>
  <si>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</si>
  <si>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</si>
  <si>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</si>
  <si>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</si>
  <si>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</si>
  <si>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</si>
  <si>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</si>
  <si>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</si>
  <si>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</si>
  <si>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</si>
  <si>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</si>
  <si>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</si>
  <si>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</si>
  <si>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</si>
  <si>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</si>
  <si>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</si>
  <si>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</si>
  <si>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</si>
  <si>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</si>
  <si>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</si>
  <si>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</si>
  <si>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</si>
  <si>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</si>
  <si>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</si>
  <si>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</si>
  <si>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</si>
  <si>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</si>
  <si>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</si>
  <si>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</si>
  <si>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</si>
  <si>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</si>
  <si>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</si>
  <si>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</si>
  <si>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</si>
  <si>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</si>
  <si>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</si>
  <si>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</si>
  <si>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</si>
  <si>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</si>
  <si>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</si>
  <si>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</si>
  <si>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</si>
  <si>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</si>
  <si>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</si>
  <si>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</si>
  <si>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</si>
  <si>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</si>
  <si>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</si>
  <si>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</si>
  <si>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</si>
  <si>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</si>
  <si>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</si>
  <si>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</si>
  <si>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</si>
  <si>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</si>
  <si>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</si>
  <si>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</si>
  <si>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</si>
  <si>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</si>
  <si>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</si>
  <si>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</si>
  <si>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</si>
  <si>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</si>
  <si>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</si>
  <si>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</si>
  <si>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</si>
  <si>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</si>
  <si>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</si>
  <si>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</si>
  <si>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</si>
  <si>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</si>
  <si>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</si>
  <si>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</si>
  <si>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</si>
  <si>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</si>
  <si>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</si>
  <si>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</si>
  <si>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</si>
  <si>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</si>
  <si>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</si>
  <si>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</si>
  <si>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</si>
  <si>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</si>
  <si>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</si>
  <si>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</si>
  <si>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</si>
  <si>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</si>
  <si>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</si>
  <si>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</si>
  <si>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</si>
  <si>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</si>
  <si>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</si>
  <si>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</si>
  <si>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</si>
  <si>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</si>
  <si>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</si>
  <si>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</si>
  <si>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</si>
  <si>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</si>
  <si>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</si>
  <si>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</si>
  <si>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</si>
  <si>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</si>
  <si>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</si>
  <si>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</si>
  <si>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</si>
  <si>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</si>
  <si>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</si>
  <si>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</si>
  <si>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</si>
  <si>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</si>
  <si>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</si>
  <si>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</si>
  <si>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</si>
  <si>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</si>
  <si>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</si>
  <si>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</si>
  <si>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</si>
  <si>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</si>
  <si>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</si>
  <si>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</si>
  <si>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</si>
  <si>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</si>
  <si>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</si>
  <si>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</si>
  <si>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</si>
  <si>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</si>
  <si>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</si>
  <si>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</si>
  <si>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</si>
  <si>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</si>
  <si>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</si>
  <si>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</si>
  <si>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</si>
  <si>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</si>
  <si>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</si>
  <si>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</si>
  <si>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</si>
  <si>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</si>
  <si>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</si>
  <si>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</si>
  <si>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</si>
  <si>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</si>
  <si>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</si>
  <si>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</si>
  <si>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</si>
  <si>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</si>
  <si>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</si>
  <si>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</si>
  <si>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</si>
  <si>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</si>
  <si>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</si>
  <si>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</si>
  <si>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</si>
  <si>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</si>
  <si>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</si>
  <si>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</si>
  <si>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</si>
  <si>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</si>
  <si>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</si>
  <si>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</si>
  <si>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</si>
  <si>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</si>
  <si>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</si>
  <si>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</si>
  <si>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</si>
  <si>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</si>
  <si>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</si>
  <si>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</si>
  <si>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</si>
  <si>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</si>
  <si>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</si>
  <si>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</si>
  <si>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</si>
  <si>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</si>
  <si>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</si>
  <si>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</si>
  <si>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</si>
  <si>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</si>
  <si>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</si>
  <si>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</si>
  <si>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</si>
  <si>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</si>
  <si>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</si>
  <si>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</si>
  <si>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</si>
  <si>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</si>
  <si>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</si>
  <si>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</si>
  <si>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</si>
  <si>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</si>
  <si>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</si>
  <si>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</si>
  <si>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</si>
  <si>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</si>
  <si>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</si>
  <si>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</si>
  <si>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</si>
  <si>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</si>
  <si>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</si>
  <si>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</si>
  <si>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</si>
  <si>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</si>
  <si>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</si>
  <si>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</si>
  <si>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</si>
  <si>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</si>
  <si>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</si>
  <si>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</si>
  <si>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</si>
  <si>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</si>
  <si>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</si>
  <si>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</si>
  <si>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</si>
  <si>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</si>
  <si>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</si>
  <si>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</si>
  <si>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</si>
  <si>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</si>
  <si>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</si>
  <si>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</si>
  <si>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</si>
  <si>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</si>
  <si>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</si>
  <si>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</si>
  <si>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</si>
  <si>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</si>
  <si>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</si>
  <si>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</si>
  <si>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</si>
  <si>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</si>
  <si>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</si>
  <si>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</si>
  <si>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</si>
  <si>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</si>
  <si>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</si>
  <si>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</si>
  <si>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</si>
  <si>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</si>
  <si>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</si>
  <si>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</si>
  <si>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</si>
  <si>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</si>
  <si>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</si>
  <si>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</si>
  <si>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</si>
  <si>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</si>
  <si>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</si>
  <si>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</si>
  <si>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</si>
  <si>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</si>
  <si>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</si>
  <si>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</si>
  <si>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</si>
  <si>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</si>
  <si>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</si>
  <si>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</si>
  <si>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</si>
  <si>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</si>
  <si>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</si>
  <si>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</si>
  <si>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</si>
  <si>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</si>
  <si>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</si>
  <si>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</si>
  <si>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</si>
  <si>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</si>
  <si>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</si>
  <si>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</si>
  <si>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</si>
  <si>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</si>
  <si>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</si>
  <si>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</si>
  <si>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</si>
  <si>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</si>
  <si>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</si>
  <si>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</si>
  <si>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</si>
  <si>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</si>
  <si>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</si>
  <si>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</si>
  <si>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</si>
  <si>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</si>
  <si>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</si>
  <si>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</si>
  <si>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</si>
  <si>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</si>
  <si>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</si>
  <si>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</si>
  <si>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</si>
  <si>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</si>
  <si>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</si>
  <si>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</si>
  <si>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</si>
  <si>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</si>
  <si>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</si>
  <si>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</si>
  <si>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</si>
  <si>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</si>
  <si>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</si>
  <si>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</si>
  <si>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</si>
  <si>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</si>
  <si>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</si>
  <si>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</si>
  <si>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</si>
  <si>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</si>
  <si>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</si>
  <si>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</si>
  <si>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</si>
  <si>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</si>
  <si>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</si>
  <si>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</si>
  <si>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</si>
  <si>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</si>
  <si>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</si>
  <si>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</si>
  <si>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</si>
  <si>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</si>
  <si>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</si>
  <si>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</si>
  <si>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</si>
  <si>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</si>
  <si>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</si>
  <si>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</si>
  <si>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</si>
  <si>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</si>
  <si>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</si>
  <si>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</si>
  <si>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</si>
  <si>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</si>
  <si>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</si>
  <si>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</si>
  <si>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</si>
  <si>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</si>
  <si>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</si>
  <si>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</si>
  <si>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</si>
  <si>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</si>
  <si>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</si>
  <si>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</si>
  <si>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</si>
  <si>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</si>
  <si>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</si>
  <si>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</si>
  <si>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</si>
  <si>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</si>
  <si>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</si>
  <si>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</si>
  <si>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</si>
  <si>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</si>
  <si>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</si>
  <si>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</si>
  <si>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</si>
  <si>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</si>
  <si>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</si>
  <si>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</si>
  <si>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</si>
  <si>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</si>
  <si>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</si>
  <si>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</si>
  <si>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</si>
  <si>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</si>
  <si>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</si>
  <si>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</si>
  <si>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</si>
  <si>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</si>
  <si>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</si>
  <si>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</si>
  <si>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</si>
  <si>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</si>
  <si>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</si>
  <si>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</si>
  <si>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</si>
  <si>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</si>
  <si>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</si>
  <si>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</si>
  <si>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</si>
  <si>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</si>
  <si>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</si>
  <si>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</si>
  <si>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</si>
  <si>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</si>
  <si>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</si>
  <si>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</si>
  <si>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</si>
  <si>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</si>
  <si>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</si>
  <si>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</si>
  <si>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</si>
  <si>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</si>
  <si>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</si>
  <si>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</si>
  <si>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</si>
  <si>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</si>
  <si>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</si>
  <si>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</si>
  <si>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</si>
  <si>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</si>
  <si>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</si>
  <si>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</si>
  <si>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</si>
  <si>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</si>
  <si>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</si>
  <si>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</si>
  <si>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</si>
  <si>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</si>
  <si>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</si>
  <si>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</si>
  <si>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</si>
  <si>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</si>
  <si>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</si>
  <si>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</si>
  <si>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</si>
  <si>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</si>
  <si>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</si>
  <si>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</si>
  <si>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</si>
  <si>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</si>
  <si>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</si>
  <si>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</si>
  <si>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</si>
  <si>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</si>
  <si>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</si>
  <si>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</si>
  <si>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</si>
  <si>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</si>
  <si>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</si>
  <si>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</si>
  <si>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</si>
  <si>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</si>
  <si>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</si>
  <si>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</si>
  <si>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</si>
  <si>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</si>
  <si>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</si>
  <si>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</si>
  <si>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</si>
  <si>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</si>
  <si>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</si>
  <si>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</si>
  <si>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</si>
  <si>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</si>
  <si>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</si>
  <si>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</si>
  <si>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</si>
  <si>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</si>
  <si>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</si>
  <si>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</si>
  <si>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</si>
  <si>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</si>
  <si>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</si>
  <si>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</si>
  <si>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</si>
  <si>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</si>
  <si>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</si>
  <si>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</si>
  <si>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</si>
  <si>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</si>
  <si>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</si>
  <si>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</si>
  <si>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</si>
  <si>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</si>
  <si>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</si>
  <si>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</si>
  <si>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</si>
  <si>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</si>
  <si>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</si>
  <si>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</si>
  <si>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</si>
  <si>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</si>
  <si>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</si>
  <si>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</si>
  <si>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</si>
  <si>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</si>
  <si>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</si>
  <si>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</si>
  <si>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</si>
  <si>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</si>
  <si>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</si>
  <si>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</si>
  <si>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</si>
  <si>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</si>
  <si>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</si>
  <si>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</si>
  <si>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</si>
  <si>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</si>
  <si>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</si>
  <si>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</si>
  <si>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</si>
  <si>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</si>
  <si>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</si>
  <si>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</si>
  <si>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</si>
  <si>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</si>
  <si>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</si>
  <si>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</si>
  <si>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</si>
  <si>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</si>
  <si>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</si>
  <si>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</si>
  <si>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</si>
  <si>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</si>
  <si>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</si>
  <si>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</si>
  <si>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</si>
  <si>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</si>
  <si>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</si>
  <si>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</si>
  <si>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</si>
  <si>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</si>
  <si>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</si>
  <si>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</si>
  <si>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</si>
  <si>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</si>
  <si>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</si>
  <si>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</si>
  <si>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</si>
  <si>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</si>
  <si>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</si>
  <si>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</si>
  <si>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</si>
  <si>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</si>
  <si>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</si>
  <si>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</si>
  <si>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</si>
  <si>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</si>
  <si>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</si>
  <si>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</si>
  <si>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</si>
  <si>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</si>
  <si>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</si>
  <si>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</si>
  <si>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</si>
  <si>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</si>
  <si>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</si>
  <si>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</si>
  <si>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</si>
  <si>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</si>
  <si>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</si>
  <si>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</si>
  <si>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</si>
  <si>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</si>
  <si>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</si>
  <si>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</si>
  <si>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</si>
  <si>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</si>
  <si>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</si>
  <si>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</si>
  <si>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</si>
  <si>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</si>
  <si>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</si>
  <si>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</si>
  <si>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</si>
  <si>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</si>
  <si>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</si>
  <si>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</si>
  <si>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</si>
  <si>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</si>
  <si>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</si>
  <si>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</si>
  <si>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</si>
  <si>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</si>
  <si>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</si>
  <si>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</si>
  <si>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</si>
  <si>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</si>
  <si>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</si>
  <si>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</si>
  <si>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</si>
  <si>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</si>
  <si>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</si>
  <si>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</si>
  <si>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</si>
  <si>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</si>
  <si>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</si>
  <si>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</si>
  <si>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</si>
  <si>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</si>
  <si>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</si>
  <si>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</si>
  <si>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</si>
  <si>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</si>
  <si>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</si>
  <si>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</si>
  <si>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</si>
  <si>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</si>
  <si>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</si>
  <si>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</si>
  <si>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</si>
  <si>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</si>
  <si>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</si>
  <si>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</si>
  <si>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</si>
  <si>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</si>
  <si>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</si>
  <si>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</si>
  <si>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</si>
  <si>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</si>
  <si>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</si>
  <si>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</si>
  <si>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</si>
  <si>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</si>
  <si>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</si>
  <si>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</si>
  <si>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</si>
  <si>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</si>
  <si>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</si>
  <si>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</si>
  <si>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</si>
  <si>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</si>
  <si>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</si>
  <si>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</si>
  <si>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</si>
  <si>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</si>
  <si>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</si>
  <si>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</si>
  <si>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</si>
  <si>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</si>
  <si>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</si>
  <si>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</si>
  <si>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</si>
  <si>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</si>
  <si>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</si>
  <si>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</si>
  <si>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</si>
  <si>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</si>
  <si>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</si>
  <si>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</si>
  <si>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</si>
  <si>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</si>
  <si>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</si>
  <si>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</si>
  <si>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</si>
  <si>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</si>
  <si>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</si>
  <si>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</si>
  <si>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</si>
  <si>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</si>
  <si>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</si>
  <si>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</si>
  <si>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</si>
  <si>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</si>
  <si>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</si>
  <si>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</si>
  <si>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</si>
  <si>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</si>
  <si>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</si>
  <si>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</si>
  <si>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</si>
  <si>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</si>
  <si>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</si>
  <si>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</si>
  <si>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</si>
  <si>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</si>
  <si>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</si>
  <si>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</si>
  <si>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</si>
  <si>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</si>
  <si>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</si>
  <si>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</si>
  <si>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</si>
  <si>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</si>
  <si>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</si>
  <si>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</si>
  <si>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</si>
  <si>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</si>
  <si>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</si>
  <si>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</si>
  <si>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</si>
  <si>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</si>
  <si>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</si>
  <si>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</si>
  <si>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</si>
  <si>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</si>
  <si>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</si>
  <si>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</si>
  <si>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</si>
  <si>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</si>
  <si>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</si>
  <si>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</si>
  <si>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</si>
  <si>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</si>
  <si>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</si>
  <si>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</si>
  <si>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</si>
  <si>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</si>
  <si>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</si>
  <si>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</si>
  <si>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</si>
  <si>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</si>
  <si>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</si>
  <si>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</si>
  <si>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</si>
  <si>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</si>
  <si>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</si>
  <si>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</si>
  <si>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</si>
  <si>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</si>
  <si>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</si>
  <si>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</si>
  <si>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</si>
  <si>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</si>
  <si>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</si>
  <si>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</si>
  <si>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</si>
  <si>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</si>
  <si>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</si>
  <si>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</si>
  <si>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</si>
  <si>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</si>
  <si>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</si>
  <si>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</si>
  <si>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</si>
  <si>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</si>
  <si>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</si>
  <si>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</si>
  <si>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</si>
  <si>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</si>
  <si>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</si>
  <si>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</si>
  <si>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</si>
  <si>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</si>
  <si>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</si>
  <si>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</si>
  <si>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</si>
  <si>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</si>
  <si>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</si>
  <si>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</si>
  <si>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</si>
  <si>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</si>
  <si>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</si>
  <si>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</si>
  <si>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</si>
  <si>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</si>
  <si>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</si>
  <si>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</si>
  <si>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</si>
  <si>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</si>
  <si>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</si>
  <si>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</si>
  <si>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</si>
  <si>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</si>
  <si>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</si>
  <si>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</si>
  <si>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</si>
  <si>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</si>
  <si>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</si>
  <si>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</si>
  <si>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</si>
  <si>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</si>
  <si>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</si>
  <si>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</si>
  <si>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</si>
  <si>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</si>
  <si>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</si>
  <si>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</si>
  <si>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</si>
  <si>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</si>
  <si>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</si>
  <si>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</si>
  <si>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</si>
  <si>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</si>
  <si>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</si>
  <si>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</si>
  <si>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</si>
  <si>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</si>
  <si>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</si>
  <si>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</si>
  <si>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</si>
  <si>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</si>
  <si>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</si>
  <si>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</si>
  <si>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</si>
  <si>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</si>
  <si>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</si>
  <si>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</si>
  <si>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</si>
  <si>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</si>
  <si>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</si>
  <si>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</si>
  <si>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</si>
  <si>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</si>
  <si>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</si>
  <si>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</si>
  <si>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</si>
  <si>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</si>
  <si>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</si>
  <si>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</si>
  <si>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</si>
  <si>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</si>
  <si>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</si>
  <si>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</si>
  <si>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</si>
  <si>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</si>
  <si>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</si>
  <si>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</si>
  <si>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</si>
  <si>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</si>
  <si>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</si>
  <si>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</si>
  <si>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</si>
  <si>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</si>
  <si>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</si>
  <si>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</si>
  <si>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</si>
  <si>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</si>
  <si>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</si>
  <si>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</si>
  <si>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</si>
  <si>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</si>
  <si>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</si>
  <si>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</si>
  <si>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</si>
  <si>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</si>
  <si>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</si>
  <si>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</si>
  <si>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</si>
  <si>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</si>
  <si>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</si>
  <si>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</si>
  <si>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</si>
  <si>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</si>
  <si>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</si>
  <si>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</si>
  <si>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</si>
  <si>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</si>
  <si>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</si>
  <si>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</si>
  <si>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</si>
  <si>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</si>
  <si>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</si>
  <si>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</si>
  <si>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</si>
  <si>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</si>
  <si>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</si>
  <si>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</si>
  <si>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</si>
  <si>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</si>
  <si>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</si>
  <si>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</si>
  <si>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</si>
  <si>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</si>
  <si>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</si>
  <si>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</si>
  <si>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</si>
  <si>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</si>
  <si>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</si>
  <si>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</si>
  <si>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</si>
  <si>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</si>
  <si>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</si>
  <si>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</si>
  <si>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</si>
  <si>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</si>
  <si>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</si>
  <si>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</si>
  <si>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</si>
  <si>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</si>
  <si>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</si>
  <si>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</si>
  <si>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</si>
  <si>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</si>
  <si>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</si>
  <si>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</si>
  <si>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</si>
  <si>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</si>
  <si>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</si>
  <si>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</si>
  <si>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</si>
  <si>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</si>
  <si>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</si>
  <si>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</si>
  <si>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</si>
  <si>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</si>
  <si>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</si>
  <si>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</si>
  <si>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</si>
  <si>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</si>
  <si>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</si>
  <si>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</si>
  <si>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</si>
  <si>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</si>
  <si>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</si>
  <si>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</si>
  <si>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</si>
  <si>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</si>
  <si>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</si>
  <si>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</si>
  <si>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</si>
  <si>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</si>
  <si>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</si>
  <si>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</si>
  <si>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</si>
  <si>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</si>
  <si>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</si>
  <si>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</si>
  <si>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</si>
  <si>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</si>
  <si>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</si>
  <si>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</si>
  <si>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</si>
  <si>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</si>
  <si>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</si>
  <si>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</si>
  <si>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</si>
  <si>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</si>
  <si>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</si>
  <si>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</si>
  <si>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</si>
  <si>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</si>
  <si>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</si>
  <si>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</si>
  <si>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</si>
  <si>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</si>
  <si>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</si>
  <si>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</si>
  <si>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</si>
  <si>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</si>
  <si>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</si>
  <si>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</si>
  <si>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</si>
  <si>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</si>
  <si>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</si>
  <si>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</si>
  <si>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</si>
  <si>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</si>
  <si>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</si>
  <si>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</si>
  <si>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</si>
  <si>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</si>
  <si>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</si>
  <si>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</si>
  <si>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</si>
  <si>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</si>
  <si>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</si>
  <si>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</si>
  <si>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</si>
  <si>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</si>
  <si>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</si>
  <si>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</si>
  <si>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</si>
  <si>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</si>
  <si>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</si>
  <si>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</si>
  <si>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</si>
  <si>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</si>
  <si>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</si>
  <si>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</si>
  <si>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</si>
  <si>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</si>
  <si>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</si>
  <si>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</si>
  <si>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</si>
  <si>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</si>
  <si>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</si>
  <si>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</si>
  <si>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</si>
  <si>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</si>
  <si>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</si>
  <si>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</si>
  <si>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</si>
  <si>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</si>
  <si>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</si>
  <si>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</si>
  <si>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</si>
  <si>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</si>
  <si>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</si>
  <si>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</si>
  <si>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</si>
  <si>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</si>
  <si>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</si>
  <si>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</si>
  <si>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</si>
  <si>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</si>
  <si>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</si>
  <si>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</si>
  <si>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</si>
  <si>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</si>
  <si>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</si>
  <si>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</si>
  <si>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</si>
  <si>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</si>
  <si>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</si>
  <si>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</si>
  <si>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</si>
  <si>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</si>
  <si>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</si>
  <si>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</si>
  <si>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</si>
  <si>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</si>
  <si>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</si>
  <si>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</si>
  <si>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</si>
  <si>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</si>
  <si>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</si>
  <si>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</si>
  <si>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</si>
  <si>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</si>
  <si>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</si>
  <si>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</si>
  <si>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</si>
  <si>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</si>
  <si>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</si>
  <si>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</si>
  <si>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</si>
  <si>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</si>
  <si>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</si>
  <si>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</si>
  <si>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</si>
  <si>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</si>
  <si>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</si>
  <si>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</si>
  <si>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</si>
  <si>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</si>
  <si>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</si>
  <si>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</si>
  <si>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</si>
  <si>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</si>
  <si>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</si>
  <si>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</si>
  <si>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</si>
  <si>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</si>
  <si>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</si>
  <si>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</si>
  <si>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</si>
  <si>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</si>
  <si>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</si>
  <si>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</si>
  <si>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</si>
  <si>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</si>
  <si>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</si>
  <si>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</si>
  <si>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</si>
  <si>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</si>
  <si>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</si>
  <si>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</si>
  <si>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</si>
  <si>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</si>
  <si>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</si>
  <si>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</si>
  <si>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</si>
  <si>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</si>
  <si>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</si>
  <si>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</si>
  <si>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</si>
  <si>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</si>
  <si>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</si>
  <si>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</si>
  <si>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</si>
  <si>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</si>
  <si>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</si>
  <si>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</si>
  <si>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</si>
  <si>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</si>
  <si>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</si>
  <si>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</si>
  <si>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</si>
  <si>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</si>
  <si>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</si>
  <si>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</si>
  <si>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</si>
  <si>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</si>
  <si>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</si>
  <si>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</si>
  <si>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</si>
  <si>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</si>
  <si>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</si>
  <si>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</si>
  <si>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</si>
  <si>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</si>
  <si>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</si>
  <si>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</si>
  <si>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</si>
  <si>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</si>
  <si>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</si>
  <si>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</si>
  <si>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</si>
  <si>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</si>
  <si>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</si>
  <si>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</si>
  <si>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</si>
  <si>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</si>
  <si>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</si>
  <si>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</si>
  <si>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</si>
  <si>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</si>
  <si>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</si>
  <si>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</si>
  <si>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</si>
  <si>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</si>
  <si>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</si>
  <si>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</si>
  <si>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</si>
  <si>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</si>
  <si>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</si>
  <si>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</si>
  <si>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</si>
  <si>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</si>
  <si>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</si>
  <si>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</si>
  <si>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</si>
  <si>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</si>
  <si>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</si>
  <si>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</si>
  <si>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</si>
  <si>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</si>
  <si>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</si>
  <si>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</si>
  <si>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</si>
  <si>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</si>
  <si>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</si>
  <si>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</si>
  <si>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</si>
  <si>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</si>
  <si>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</si>
  <si>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</si>
  <si>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</si>
  <si>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</si>
  <si>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</si>
  <si>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</si>
  <si>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</si>
  <si>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</si>
  <si>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</si>
  <si>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</si>
  <si>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</si>
  <si>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</si>
  <si>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</si>
  <si>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</si>
  <si>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</si>
  <si>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</si>
  <si>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</si>
  <si>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</si>
  <si>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</si>
  <si>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</si>
  <si>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</si>
  <si>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</si>
  <si>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</si>
  <si>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</si>
  <si>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</si>
  <si>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</si>
  <si>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</si>
  <si>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</si>
  <si>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</si>
  <si>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</si>
  <si>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</si>
  <si>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</si>
  <si>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</si>
  <si>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</si>
  <si>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</si>
  <si>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</si>
  <si>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</si>
  <si>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</si>
  <si>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</si>
  <si>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</si>
  <si>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</si>
  <si>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</si>
  <si>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</si>
  <si>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</si>
  <si>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</si>
  <si>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</si>
  <si>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</si>
  <si>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</si>
  <si>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</si>
  <si>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</si>
  <si>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</si>
  <si>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</si>
  <si>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</si>
  <si>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</si>
  <si>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</si>
  <si>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</si>
  <si>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</si>
  <si>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</si>
  <si>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</si>
  <si>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</si>
  <si>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</si>
  <si>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</si>
  <si>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</si>
  <si>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</si>
  <si>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</si>
  <si>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</si>
  <si>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</si>
  <si>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</si>
  <si>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</si>
  <si>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</si>
  <si>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</si>
  <si>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</si>
  <si>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</si>
  <si>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</si>
  <si>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</si>
  <si>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</si>
  <si>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</si>
  <si>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</si>
  <si>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</si>
  <si>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</si>
  <si>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</si>
  <si>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</si>
  <si>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</si>
  <si>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</si>
  <si>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</si>
  <si>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</si>
  <si>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</si>
  <si>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</si>
  <si>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</si>
  <si>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</si>
  <si>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</si>
  <si>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</si>
  <si>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</si>
  <si>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</si>
  <si>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</si>
  <si>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</si>
  <si>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</si>
  <si>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</si>
  <si>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</si>
  <si>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</si>
  <si>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</si>
  <si>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</si>
  <si>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</si>
  <si>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</si>
  <si>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</si>
  <si>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</si>
  <si>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</si>
  <si>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</si>
  <si>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</si>
  <si>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</si>
  <si>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</si>
  <si>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</si>
  <si>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</si>
  <si>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</si>
  <si>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</si>
  <si>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</si>
  <si>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</si>
  <si>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</si>
  <si>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</si>
  <si>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</si>
  <si>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</si>
  <si>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</si>
  <si>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</si>
  <si>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</si>
  <si>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</si>
  <si>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</si>
  <si>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</si>
  <si>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</si>
  <si>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</si>
  <si>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</si>
  <si>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</si>
  <si>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</si>
  <si>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</si>
  <si>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</si>
  <si>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</si>
  <si>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</si>
  <si>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</si>
  <si>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</si>
  <si>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</si>
  <si>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</si>
  <si>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</si>
  <si>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</si>
  <si>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</si>
  <si>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</si>
  <si>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</si>
  <si>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</si>
  <si>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</si>
  <si>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</si>
  <si>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</si>
  <si>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</si>
  <si>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</si>
  <si>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</si>
  <si>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</si>
  <si>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</si>
  <si>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</si>
  <si>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</si>
  <si>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</si>
  <si>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</si>
  <si>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</si>
  <si>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</si>
  <si>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</si>
  <si>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</si>
  <si>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</si>
  <si>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</si>
  <si>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</si>
  <si>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</si>
  <si>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</si>
  <si>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</si>
  <si>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</si>
  <si>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</si>
  <si>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</si>
  <si>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</si>
  <si>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</si>
  <si>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</si>
  <si>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</si>
  <si>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</si>
  <si>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</si>
  <si>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</si>
  <si>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</si>
  <si>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</si>
  <si>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</si>
  <si>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</si>
  <si>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</si>
  <si>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</si>
  <si>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</si>
  <si>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</si>
  <si>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</si>
  <si>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</si>
  <si>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</si>
  <si>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</si>
  <si>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</si>
  <si>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</si>
  <si>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</si>
  <si>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</si>
  <si>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</si>
  <si>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</si>
  <si>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</si>
  <si>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</si>
  <si>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</si>
  <si>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</si>
  <si>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</si>
  <si>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</si>
  <si>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</si>
  <si>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</si>
  <si>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</si>
  <si>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</si>
  <si>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</si>
  <si>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</si>
  <si>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</si>
  <si>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</si>
  <si>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</si>
  <si>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</si>
  <si>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</si>
  <si>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</si>
  <si>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</si>
  <si>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</si>
  <si>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</si>
  <si>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</si>
  <si>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</si>
  <si>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</si>
  <si>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</si>
  <si>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</si>
  <si>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</si>
  <si>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</si>
  <si>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</si>
  <si>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</si>
  <si>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</si>
  <si>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</si>
  <si>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</si>
  <si>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</si>
  <si>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</si>
  <si>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</si>
  <si>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</si>
  <si>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</si>
  <si>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</si>
  <si>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</si>
  <si>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</si>
  <si>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</si>
  <si>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</si>
  <si>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</si>
  <si>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</si>
  <si>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</si>
  <si>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</si>
  <si>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</si>
  <si>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</si>
  <si>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</si>
  <si>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</si>
  <si>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</si>
  <si>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</si>
  <si>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</si>
  <si>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</si>
  <si>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</si>
  <si>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</si>
  <si>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</si>
  <si>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</si>
  <si>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</si>
  <si>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</si>
  <si>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</si>
  <si>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</si>
  <si>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</si>
  <si>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</si>
  <si>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</si>
  <si>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</si>
  <si>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</si>
  <si>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</si>
  <si>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</si>
  <si>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</si>
  <si>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</si>
  <si>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</si>
  <si>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</si>
  <si>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</si>
  <si>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</si>
  <si>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</si>
  <si>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</si>
  <si>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</si>
  <si>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</si>
  <si>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</si>
  <si>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</si>
  <si>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</si>
  <si>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</si>
  <si>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</si>
  <si>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</si>
  <si>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</si>
  <si>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</si>
  <si>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</si>
  <si>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</si>
  <si>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</si>
  <si>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</si>
  <si>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</si>
  <si>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</si>
  <si>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</si>
  <si>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</si>
  <si>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</si>
  <si>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</si>
  <si>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</si>
  <si>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</si>
  <si>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</si>
  <si>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</si>
  <si>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</si>
  <si>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</si>
  <si>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</si>
  <si>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</si>
  <si>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</si>
  <si>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</si>
  <si>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</si>
  <si>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</si>
  <si>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</si>
  <si>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</si>
  <si>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</si>
  <si>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</si>
  <si>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</si>
  <si>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</si>
  <si>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</si>
  <si>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</si>
  <si>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</si>
  <si>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</si>
  <si>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</si>
  <si>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</si>
  <si>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</si>
  <si>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</si>
  <si>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</si>
  <si>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</si>
  <si>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</si>
  <si>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</si>
  <si>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</si>
  <si>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</si>
  <si>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</si>
  <si>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</si>
  <si>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</si>
  <si>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</si>
  <si>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</si>
  <si>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</si>
  <si>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</si>
  <si>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</si>
  <si>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</si>
  <si>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</si>
  <si>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</si>
  <si>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</si>
  <si>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</si>
  <si>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</si>
  <si>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</si>
  <si>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</si>
  <si>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</si>
  <si>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</si>
  <si>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</si>
  <si>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</si>
  <si>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</si>
  <si>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</si>
  <si>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</si>
  <si>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</si>
  <si>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</si>
  <si>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</si>
  <si>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</si>
  <si>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</si>
  <si>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</si>
  <si>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</si>
  <si>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</si>
  <si>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</si>
  <si>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</si>
  <si>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</si>
  <si>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</si>
  <si>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</si>
  <si>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</si>
  <si>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</si>
  <si>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</si>
  <si>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</si>
  <si>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</si>
  <si>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</si>
  <si>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</si>
  <si>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</si>
  <si>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</si>
  <si>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</si>
  <si>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</si>
  <si>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</si>
  <si>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</si>
  <si>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</si>
  <si>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</si>
  <si>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</si>
  <si>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</si>
  <si>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</si>
  <si>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</si>
  <si>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</si>
  <si>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</si>
  <si>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</si>
  <si>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</si>
  <si>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</si>
  <si>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</si>
  <si>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</si>
  <si>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</si>
  <si>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</si>
  <si>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</si>
  <si>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</si>
  <si>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</si>
  <si>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</si>
  <si>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</si>
  <si>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</si>
  <si>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</si>
  <si>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</si>
  <si>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</si>
  <si>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</si>
  <si>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</si>
  <si>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</si>
  <si>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</si>
  <si>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</si>
  <si>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</si>
  <si>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</si>
  <si>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</si>
  <si>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</si>
  <si>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</si>
  <si>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</si>
  <si>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</si>
  <si>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</si>
  <si>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</si>
  <si>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</si>
  <si>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</si>
  <si>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</si>
  <si>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</si>
  <si>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</si>
  <si>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</si>
  <si>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</si>
  <si>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</si>
  <si>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</si>
  <si>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</si>
  <si>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</si>
  <si>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</si>
  <si>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</si>
  <si>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</si>
  <si>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</si>
  <si>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</si>
  <si>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</si>
  <si>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</si>
  <si>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</si>
  <si>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</si>
  <si>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</si>
  <si>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</si>
  <si>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</si>
  <si>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</si>
  <si>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</si>
  <si>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</si>
  <si>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</si>
  <si>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</si>
  <si>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</si>
  <si>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</si>
  <si>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</si>
  <si>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</si>
  <si>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</si>
  <si>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</si>
  <si>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</si>
  <si>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</si>
  <si>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</si>
  <si>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</si>
  <si>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</si>
  <si>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</si>
  <si>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</si>
  <si>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</si>
  <si>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</si>
  <si>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</si>
  <si>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</si>
  <si>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</si>
  <si>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</si>
  <si>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</si>
  <si>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</si>
  <si>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</si>
  <si>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</si>
  <si>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</si>
  <si>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</si>
  <si>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</si>
  <si>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</si>
  <si>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</si>
  <si>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</si>
  <si>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</si>
  <si>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</si>
  <si>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</si>
  <si>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</si>
  <si>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</si>
  <si>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</si>
  <si>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</si>
  <si>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</si>
  <si>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</si>
  <si>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</si>
  <si>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</si>
  <si>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</si>
  <si>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</si>
  <si>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</si>
  <si>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</si>
  <si>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</si>
  <si>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</si>
  <si>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</si>
  <si>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</si>
  <si>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</si>
  <si>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</si>
  <si>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</si>
  <si>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</si>
  <si>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</si>
  <si>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</si>
  <si>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</si>
  <si>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</si>
  <si>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</si>
  <si>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</si>
  <si>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</si>
  <si>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</si>
  <si>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</si>
  <si>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</si>
  <si>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</si>
  <si>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</si>
  <si>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</si>
  <si>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</si>
  <si>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</si>
  <si>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</si>
  <si>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</si>
  <si>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</si>
  <si>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</si>
  <si>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</si>
  <si>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</si>
  <si>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</si>
  <si>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</si>
  <si>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</si>
  <si>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</si>
  <si>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</si>
  <si>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</si>
  <si>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</si>
  <si>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</si>
  <si>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</si>
  <si>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</si>
  <si>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</si>
  <si>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</si>
  <si>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</si>
  <si>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</si>
  <si>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</si>
  <si>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</si>
  <si>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</si>
  <si>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</si>
  <si>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</si>
  <si>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</si>
  <si>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</si>
  <si>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</si>
  <si>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</si>
  <si>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</si>
  <si>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</si>
  <si>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</si>
  <si>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</si>
  <si>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</si>
  <si>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</si>
  <si>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</si>
  <si>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</si>
  <si>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</si>
  <si>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</si>
  <si>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</si>
  <si>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</si>
  <si>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</si>
  <si>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</si>
  <si>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</si>
  <si>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</si>
  <si>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</si>
  <si>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</si>
  <si>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</si>
  <si>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</si>
  <si>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</si>
  <si>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</si>
  <si>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</si>
  <si>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</si>
  <si>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</si>
  <si>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</si>
  <si>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</si>
  <si>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</si>
  <si>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</si>
  <si>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</si>
  <si>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</si>
  <si>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</si>
  <si>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</si>
  <si>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</si>
  <si>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</si>
  <si>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</si>
  <si>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</si>
  <si>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</si>
  <si>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</si>
  <si>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</si>
  <si>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</si>
  <si>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</si>
  <si>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</si>
  <si>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</si>
  <si>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</si>
  <si>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</si>
  <si>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</si>
  <si>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</si>
  <si>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</si>
  <si>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</si>
  <si>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</si>
  <si>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</si>
  <si>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</si>
  <si>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</si>
  <si>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</si>
  <si>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</si>
  <si>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</si>
  <si>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</si>
  <si>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</si>
  <si>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</si>
  <si>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</si>
  <si>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</si>
  <si>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</si>
  <si>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</si>
  <si>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</si>
  <si>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</si>
  <si>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</si>
  <si>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</si>
  <si>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</si>
  <si>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</si>
  <si>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</si>
  <si>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</si>
  <si>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</si>
  <si>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</si>
  <si>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</si>
  <si>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</si>
  <si>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</si>
  <si>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</si>
  <si>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</si>
  <si>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</si>
  <si>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</si>
  <si>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</si>
  <si>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</si>
  <si>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</si>
  <si>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</si>
  <si>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</si>
  <si>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</si>
  <si>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</si>
  <si>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</si>
  <si>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</si>
  <si>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</si>
  <si>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</si>
  <si>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</si>
  <si>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</si>
  <si>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</si>
  <si>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</si>
  <si>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</si>
  <si>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</si>
  <si>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</si>
  <si>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</si>
  <si>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</si>
  <si>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</si>
  <si>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</si>
  <si>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</si>
  <si>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</si>
  <si>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</si>
  <si>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</si>
  <si>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</si>
  <si>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</si>
  <si>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</si>
  <si>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</si>
  <si>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</si>
  <si>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</si>
  <si>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</si>
  <si>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</si>
  <si>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</si>
  <si>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</si>
  <si>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</si>
  <si>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</si>
  <si>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</si>
  <si>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</si>
  <si>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</si>
  <si>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</si>
  <si>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</si>
  <si>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</si>
  <si>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</si>
  <si>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</si>
  <si>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</si>
  <si>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</si>
  <si>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</si>
  <si>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</si>
  <si>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</si>
  <si>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</si>
  <si>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</si>
  <si>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</si>
  <si>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</si>
  <si>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</si>
  <si>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</si>
  <si>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</si>
  <si>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</si>
  <si>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</si>
  <si>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</si>
  <si>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</si>
  <si>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</si>
  <si>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</si>
  <si>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</si>
  <si>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</si>
  <si>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</si>
  <si>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</si>
  <si>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</si>
  <si>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</si>
  <si>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</si>
  <si>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</si>
  <si>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</si>
  <si>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</si>
  <si>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</si>
  <si>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</si>
  <si>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</si>
  <si>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</si>
  <si>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</si>
  <si>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</si>
  <si>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</si>
  <si>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</si>
  <si>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</si>
  <si>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</si>
  <si>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</si>
  <si>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</si>
  <si>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</si>
  <si>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</si>
  <si>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</si>
  <si>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</si>
  <si>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</si>
  <si>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</si>
  <si>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</si>
  <si>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</si>
  <si>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</si>
  <si>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</si>
  <si>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</si>
  <si>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</si>
  <si>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</si>
  <si>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</si>
  <si>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</si>
  <si>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</si>
  <si>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</si>
  <si>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</si>
  <si>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</si>
  <si>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</si>
  <si>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</si>
  <si>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</si>
  <si>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</si>
  <si>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</si>
  <si>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</si>
  <si>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</si>
  <si>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</si>
  <si>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</si>
  <si>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</si>
  <si>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</si>
  <si>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</si>
  <si>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</si>
  <si>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</si>
  <si>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</si>
  <si>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</si>
  <si>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</si>
  <si>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</si>
  <si>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</si>
  <si>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</si>
  <si>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</si>
  <si>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</si>
  <si>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</si>
  <si>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</si>
  <si>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</si>
  <si>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</si>
  <si>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</si>
  <si>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</si>
  <si>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</si>
  <si>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</si>
  <si>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</si>
  <si>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</si>
  <si>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</si>
  <si>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</si>
  <si>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</si>
  <si>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</si>
  <si>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</si>
  <si>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</si>
  <si>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</si>
  <si>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</si>
  <si>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</si>
  <si>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</si>
  <si>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</si>
  <si>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</si>
  <si>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</si>
  <si>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</si>
  <si>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</si>
  <si>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</si>
  <si>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</si>
  <si>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</si>
  <si>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</si>
  <si>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</si>
  <si>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</si>
  <si>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</si>
  <si>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</si>
  <si>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</si>
  <si>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</si>
  <si>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</si>
  <si>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</si>
  <si>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</si>
  <si>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</si>
  <si>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</si>
  <si>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</si>
  <si>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</si>
  <si>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</si>
  <si>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</si>
  <si>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</si>
  <si>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</si>
  <si>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</si>
  <si>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</si>
  <si>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</si>
  <si>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</si>
  <si>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</si>
  <si>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</si>
  <si>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</si>
  <si>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</si>
  <si>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</si>
  <si>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</si>
  <si>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</si>
  <si>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</si>
  <si>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</si>
  <si>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</si>
  <si>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</si>
  <si>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</si>
  <si>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</si>
  <si>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</si>
  <si>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</si>
  <si>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</si>
  <si>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</si>
  <si>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</si>
  <si>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</si>
  <si>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</si>
  <si>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</si>
  <si>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</si>
  <si>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</si>
  <si>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</si>
  <si>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</si>
  <si>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</si>
  <si>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</si>
  <si>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</si>
  <si>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</si>
  <si>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</si>
  <si>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</si>
  <si>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</si>
  <si>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</si>
  <si>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</si>
  <si>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</si>
  <si>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</si>
  <si>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</si>
  <si>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</si>
  <si>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</si>
  <si>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</si>
  <si>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</si>
  <si>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</si>
  <si>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</si>
  <si>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</si>
  <si>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</si>
  <si>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</si>
  <si>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</si>
  <si>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</si>
  <si>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</si>
  <si>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</si>
  <si>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</si>
  <si>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</si>
  <si>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</si>
  <si>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</si>
  <si>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</si>
  <si>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</si>
  <si>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</si>
  <si>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</si>
  <si>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</si>
  <si>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</si>
  <si>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</si>
  <si>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</si>
  <si>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</si>
  <si>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</si>
  <si>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</si>
  <si>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</si>
  <si>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</si>
  <si>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</si>
  <si>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</si>
  <si>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</si>
  <si>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</si>
  <si>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</si>
  <si>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</si>
  <si>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</si>
  <si>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</si>
  <si>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</si>
  <si>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</si>
  <si>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</si>
  <si>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</si>
  <si>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</si>
  <si>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</si>
  <si>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</si>
  <si>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</si>
  <si>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</si>
  <si>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</si>
  <si>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</si>
  <si>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</si>
  <si>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</si>
  <si>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</si>
  <si>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</si>
  <si>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</si>
  <si>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</si>
  <si>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</si>
  <si>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</si>
  <si>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</si>
  <si>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</si>
  <si>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</si>
  <si>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</si>
  <si>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</si>
  <si>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</si>
  <si>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</si>
  <si>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</si>
  <si>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</si>
  <si>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</si>
  <si>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</si>
  <si>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</si>
  <si>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</si>
  <si>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</si>
  <si>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</si>
  <si>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</si>
  <si>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</si>
  <si>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</si>
  <si>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</si>
  <si>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</si>
  <si>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</si>
  <si>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</si>
  <si>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</si>
  <si>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</si>
  <si>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</si>
  <si>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</si>
  <si>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</si>
  <si>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</si>
  <si>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</si>
  <si>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</si>
  <si>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</si>
  <si>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</si>
  <si>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</si>
  <si>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</si>
  <si>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</si>
  <si>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</si>
  <si>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</si>
  <si>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</si>
  <si>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</si>
  <si>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</si>
  <si>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</si>
  <si>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</si>
  <si>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</si>
  <si>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</si>
  <si>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</si>
  <si>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</si>
  <si>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</si>
  <si>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</si>
  <si>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</si>
  <si>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</si>
  <si>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</si>
  <si>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</si>
  <si>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</si>
  <si>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</si>
  <si>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</si>
  <si>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</si>
  <si>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</si>
  <si>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</si>
  <si>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</si>
  <si>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</si>
  <si>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</si>
  <si>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</si>
  <si>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</si>
  <si>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</si>
  <si>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</si>
  <si>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</si>
  <si>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</si>
  <si>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</si>
  <si>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</si>
  <si>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</si>
  <si>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</si>
  <si>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</si>
  <si>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</si>
  <si>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</si>
  <si>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</si>
  <si>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</si>
  <si>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</si>
  <si>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</si>
  <si>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</si>
  <si>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</si>
  <si>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</si>
  <si>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</si>
  <si>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</si>
  <si>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</si>
  <si>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</si>
  <si>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</si>
  <si>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</si>
  <si>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</si>
  <si>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</si>
  <si>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</si>
  <si>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</si>
  <si>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</si>
  <si>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</si>
  <si>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</si>
  <si>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</si>
  <si>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</si>
  <si>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</si>
  <si>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</si>
  <si>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</si>
  <si>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</si>
  <si>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</si>
  <si>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</si>
  <si>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</si>
  <si>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</si>
  <si>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</si>
  <si>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</si>
  <si>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</si>
  <si>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</si>
  <si>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</si>
  <si>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</si>
  <si>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</si>
  <si>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</si>
  <si>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</si>
  <si>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</si>
  <si>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</si>
  <si>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</si>
  <si>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</si>
  <si>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</si>
  <si>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</si>
  <si>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</si>
  <si>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</si>
  <si>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</si>
  <si>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</si>
  <si>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</si>
  <si>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</si>
  <si>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</si>
  <si>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</si>
  <si>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</si>
  <si>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</si>
  <si>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</si>
  <si>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</si>
  <si>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</si>
  <si>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</si>
  <si>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</si>
  <si>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</si>
  <si>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</si>
  <si>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</si>
  <si>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</si>
  <si>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</si>
  <si>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</si>
  <si>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</si>
  <si>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</si>
  <si>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</si>
  <si>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</si>
  <si>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</si>
  <si>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</si>
  <si>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</si>
  <si>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</si>
  <si>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</si>
  <si>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</si>
  <si>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</si>
  <si>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</si>
  <si>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</si>
  <si>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</si>
  <si>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</si>
  <si>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</si>
  <si>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</si>
  <si>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</si>
  <si>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</si>
  <si>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</si>
  <si>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</si>
  <si>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</si>
  <si>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</si>
  <si>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</si>
  <si>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</si>
  <si>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</si>
  <si>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</si>
  <si>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</si>
  <si>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</si>
  <si>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</si>
  <si>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</si>
  <si>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</si>
  <si>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</si>
  <si>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</si>
  <si>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</si>
  <si>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</si>
  <si>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</si>
  <si>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</si>
  <si>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</si>
  <si>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</si>
  <si>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</si>
  <si>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</si>
  <si>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</si>
  <si>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</si>
  <si>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</si>
  <si>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</si>
  <si>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</si>
  <si>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</si>
  <si>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</si>
  <si>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</si>
  <si>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</si>
  <si>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</si>
  <si>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</si>
  <si>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</si>
  <si>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</si>
  <si>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</si>
  <si>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</si>
  <si>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</si>
  <si>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</si>
  <si>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</si>
  <si>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</si>
  <si>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</si>
  <si>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</si>
  <si>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</si>
  <si>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</si>
  <si>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</si>
  <si>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</si>
  <si>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</si>
  <si>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</si>
  <si>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</si>
  <si>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</si>
  <si>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</si>
  <si>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</si>
  <si>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</si>
  <si>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</si>
  <si>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</si>
  <si>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</si>
  <si>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</si>
  <si>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</si>
  <si>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</si>
  <si>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</si>
  <si>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</si>
  <si>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</si>
  <si>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</si>
  <si>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</si>
  <si>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</si>
  <si>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</si>
  <si>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</si>
  <si>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</si>
  <si>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</si>
  <si>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</si>
  <si>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</si>
  <si>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</si>
  <si>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</si>
  <si>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</si>
  <si>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</si>
  <si>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</si>
  <si>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</si>
  <si>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</si>
  <si>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</si>
  <si>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</si>
  <si>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</si>
  <si>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</si>
  <si>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</si>
  <si>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</si>
  <si>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</si>
  <si>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</si>
  <si>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</si>
  <si>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</si>
  <si>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</si>
  <si>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</si>
  <si>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</si>
  <si>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</si>
  <si>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</si>
  <si>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</si>
  <si>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</si>
  <si>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</si>
  <si>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</si>
  <si>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</si>
  <si>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</si>
  <si>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</si>
  <si>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</si>
  <si>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</si>
  <si>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</si>
  <si>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</si>
  <si>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</si>
  <si>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</si>
  <si>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</si>
  <si>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</si>
  <si>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</si>
  <si>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</si>
  <si>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</si>
  <si>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</si>
  <si>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</si>
  <si>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</si>
  <si>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</si>
  <si>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</si>
  <si>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</si>
  <si>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</si>
  <si>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</si>
  <si>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</si>
  <si>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</si>
  <si>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</si>
  <si>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</si>
  <si>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</si>
  <si>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</si>
  <si>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</si>
  <si>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</si>
  <si>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</si>
  <si>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</si>
  <si>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</si>
  <si>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</si>
  <si>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</si>
  <si>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</si>
  <si>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</si>
  <si>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</si>
  <si>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</si>
  <si>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</si>
  <si>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</si>
  <si>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</si>
  <si>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</si>
  <si>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</si>
  <si>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</si>
  <si>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</si>
  <si>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</si>
  <si>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</si>
  <si>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</si>
  <si>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</si>
  <si>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</si>
  <si>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</si>
  <si>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</si>
  <si>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</si>
  <si>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</si>
  <si>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</si>
  <si>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</si>
  <si>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</si>
  <si>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</si>
  <si>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</si>
  <si>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</si>
  <si>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</si>
  <si>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</si>
  <si>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</si>
  <si>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</si>
  <si>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</si>
  <si>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</si>
  <si>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</si>
  <si>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</si>
  <si>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</si>
  <si>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</si>
  <si>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</si>
  <si>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</si>
  <si>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</si>
  <si>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</si>
  <si>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</si>
  <si>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</si>
  <si>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</si>
  <si>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</si>
  <si>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</si>
  <si>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</si>
  <si>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</si>
  <si>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</si>
  <si>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</si>
  <si>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</si>
  <si>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</si>
  <si>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</si>
  <si>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</si>
  <si>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</si>
  <si>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</si>
  <si>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</si>
  <si>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</si>
  <si>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</si>
  <si>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</si>
  <si>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</si>
  <si>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</si>
  <si>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</si>
  <si>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</si>
  <si>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</si>
  <si>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</si>
  <si>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</si>
  <si>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</si>
  <si>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</si>
  <si>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</si>
  <si>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</si>
  <si>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</si>
  <si>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</si>
  <si>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</si>
  <si>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</si>
  <si>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</si>
  <si>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</si>
  <si>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</si>
  <si>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</si>
  <si>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</si>
  <si>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</si>
  <si>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</si>
  <si>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</si>
  <si>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</si>
  <si>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</si>
  <si>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</si>
  <si>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</si>
  <si>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</si>
  <si>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</si>
  <si>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</si>
  <si>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</si>
  <si>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</si>
  <si>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</si>
  <si>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</si>
  <si>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</si>
  <si>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</si>
  <si>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</si>
  <si>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</si>
  <si>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</si>
  <si>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</si>
  <si>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</si>
  <si>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</si>
  <si>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</si>
  <si>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</si>
  <si>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</si>
  <si>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</si>
  <si>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</si>
  <si>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</si>
  <si>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</si>
  <si>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</si>
  <si>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</si>
  <si>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</si>
  <si>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</si>
  <si>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</si>
  <si>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</si>
  <si>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</si>
  <si>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</si>
  <si>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</si>
  <si>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</si>
  <si>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</si>
  <si>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</si>
  <si>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</si>
  <si>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</si>
  <si>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</si>
  <si>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</si>
  <si>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</si>
  <si>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</si>
  <si>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</si>
  <si>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</si>
  <si>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</si>
  <si>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</si>
  <si>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</si>
  <si>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</si>
  <si>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</si>
  <si>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</si>
  <si>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</si>
  <si>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</si>
  <si>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</si>
  <si>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</si>
  <si>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</si>
  <si>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</si>
  <si>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</si>
  <si>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</si>
  <si>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</si>
  <si>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</si>
  <si>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</si>
  <si>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</si>
  <si>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</si>
  <si>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</si>
  <si>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</si>
  <si>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</si>
  <si>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</si>
  <si>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</si>
  <si>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</si>
  <si>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</si>
  <si>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</si>
  <si>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</si>
  <si>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</si>
  <si>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</si>
  <si>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</si>
  <si>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</si>
  <si>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</si>
  <si>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</si>
  <si>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</si>
  <si>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</si>
  <si>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</si>
  <si>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</si>
  <si>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</si>
  <si>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</si>
  <si>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</si>
  <si>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</si>
  <si>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</si>
  <si>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</si>
  <si>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</si>
  <si>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</si>
  <si>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</si>
  <si>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</si>
  <si>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</si>
  <si>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</si>
  <si>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</si>
  <si>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</si>
  <si>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</si>
  <si>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</si>
  <si>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</si>
  <si>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</si>
  <si>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</si>
  <si>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</si>
  <si>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</si>
  <si>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</si>
  <si>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</si>
  <si>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</si>
  <si>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</si>
  <si>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</si>
  <si>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</si>
  <si>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</si>
  <si>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</si>
  <si>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</si>
  <si>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</si>
  <si>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</si>
  <si>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</si>
  <si>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</si>
  <si>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</si>
  <si>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</si>
  <si>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</si>
  <si>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</si>
  <si>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</si>
  <si>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</si>
  <si>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</si>
  <si>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</si>
  <si>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</si>
  <si>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</si>
  <si>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</si>
  <si>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</si>
  <si>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</si>
  <si>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</si>
  <si>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</si>
  <si>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</si>
  <si>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</si>
  <si>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</si>
  <si>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</si>
  <si>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</si>
  <si>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</si>
  <si>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</si>
  <si>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</si>
  <si>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</si>
  <si>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</si>
  <si>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</si>
  <si>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</si>
  <si>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</si>
  <si>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</si>
  <si>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</si>
  <si>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</si>
  <si>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</si>
  <si>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</si>
  <si>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</si>
  <si>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</si>
  <si>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</si>
  <si>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</si>
  <si>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</si>
  <si>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</si>
  <si>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</si>
  <si>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</si>
  <si>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</si>
  <si>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</si>
  <si>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</si>
  <si>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</si>
  <si>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</si>
  <si>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</si>
  <si>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</si>
  <si>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</si>
  <si>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</si>
  <si>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</si>
  <si>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</si>
  <si>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</si>
  <si>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</si>
  <si>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</si>
  <si>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</si>
  <si>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</si>
  <si>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</si>
  <si>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</si>
  <si>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</si>
  <si>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</si>
  <si>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</si>
  <si>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</si>
  <si>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</si>
  <si>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</si>
  <si>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</si>
  <si>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</si>
  <si>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</si>
  <si>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</si>
  <si>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</si>
  <si>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</si>
  <si>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</si>
  <si>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</si>
  <si>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</si>
  <si>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</si>
  <si>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</si>
  <si>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</si>
  <si>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</si>
  <si>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</si>
  <si>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</si>
  <si>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</si>
  <si>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</si>
  <si>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</si>
  <si>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</si>
  <si>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</si>
  <si>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</si>
  <si>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</si>
  <si>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</si>
  <si>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</si>
  <si>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</si>
  <si>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</si>
  <si>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</si>
  <si>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</si>
  <si>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</si>
  <si>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</si>
  <si>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</si>
  <si>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</si>
  <si>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</si>
  <si>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</si>
  <si>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</si>
  <si>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</si>
  <si>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</si>
  <si>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</si>
  <si>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</si>
  <si>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</si>
  <si>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</si>
  <si>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</si>
  <si>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</si>
  <si>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</si>
  <si>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</si>
  <si>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</si>
  <si>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</si>
  <si>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</si>
  <si>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</si>
  <si>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</si>
  <si>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</si>
  <si>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</si>
  <si>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</si>
  <si>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</si>
  <si>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</si>
  <si>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</si>
  <si>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</si>
  <si>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</si>
  <si>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</si>
  <si>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</si>
  <si>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</si>
  <si>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</si>
  <si>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</si>
  <si>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</si>
  <si>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</si>
  <si>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</si>
  <si>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</si>
  <si>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</si>
  <si>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</si>
  <si>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</si>
  <si>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</si>
  <si>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</si>
  <si>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</si>
  <si>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</si>
  <si>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</si>
  <si>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</si>
  <si>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</si>
  <si>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</si>
  <si>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</si>
  <si>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</si>
  <si>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</si>
  <si>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</si>
  <si>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</si>
  <si>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</si>
  <si>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</si>
  <si>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</si>
  <si>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</si>
  <si>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</si>
  <si>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</si>
  <si>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</si>
  <si>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</si>
  <si>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</si>
  <si>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</si>
  <si>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</si>
  <si>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</si>
  <si>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</si>
  <si>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</si>
  <si>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</si>
  <si>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</si>
  <si>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</si>
  <si>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</si>
  <si>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</si>
  <si>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</si>
  <si>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</si>
  <si>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</si>
  <si>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</si>
  <si>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</si>
  <si>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</si>
  <si>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</si>
  <si>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</si>
  <si>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</si>
  <si>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</si>
  <si>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</si>
  <si>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</si>
  <si>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</si>
  <si>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</si>
  <si>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</si>
  <si>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</si>
  <si>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</si>
  <si>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</si>
  <si>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</si>
  <si>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</si>
  <si>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</si>
  <si>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</si>
  <si>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</si>
  <si>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</si>
  <si>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</si>
  <si>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</si>
  <si>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</si>
  <si>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</si>
  <si>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</si>
  <si>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</si>
  <si>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</si>
  <si>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</si>
  <si>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</si>
  <si>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</si>
  <si>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</si>
  <si>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</si>
  <si>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</si>
  <si>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</si>
  <si>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</si>
  <si>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</si>
  <si>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</si>
  <si>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</si>
  <si>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</si>
  <si>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</si>
  <si>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</si>
  <si>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</si>
  <si>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</si>
  <si>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</si>
  <si>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</si>
  <si>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</si>
  <si>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</si>
  <si>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</si>
  <si>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</si>
  <si>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</si>
  <si>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</si>
  <si>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</si>
  <si>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</si>
  <si>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</si>
  <si>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</si>
  <si>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</si>
  <si>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</si>
  <si>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</si>
  <si>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</si>
  <si>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</si>
  <si>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</si>
  <si>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</si>
  <si>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</si>
  <si>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</si>
  <si>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</si>
  <si>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</si>
  <si>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</si>
  <si>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</si>
  <si>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</si>
  <si>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</si>
  <si>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</si>
  <si>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</si>
  <si>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</si>
  <si>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</si>
  <si>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</si>
  <si>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</si>
  <si>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</si>
  <si>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</si>
  <si>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</si>
  <si>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</si>
  <si>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</si>
  <si>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</si>
  <si>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</si>
  <si>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</si>
  <si>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</si>
  <si>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</si>
  <si>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</si>
  <si>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</si>
  <si>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</si>
  <si>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</si>
  <si>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</si>
  <si>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</si>
  <si>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</si>
  <si>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</si>
  <si>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</si>
  <si>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</si>
  <si>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</si>
  <si>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</si>
  <si>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</si>
  <si>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</si>
  <si>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</si>
  <si>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</si>
  <si>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</si>
  <si>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</si>
  <si>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</si>
  <si>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</si>
  <si>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</si>
  <si>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</si>
  <si>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</si>
  <si>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</si>
  <si>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</si>
  <si>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</si>
  <si>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</si>
  <si>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</si>
  <si>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</si>
  <si>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</si>
  <si>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</si>
  <si>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</si>
  <si>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</si>
  <si>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</si>
  <si>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</si>
  <si>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</si>
  <si>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</si>
  <si>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</si>
  <si>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</si>
  <si>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</si>
  <si>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</si>
  <si>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</si>
  <si>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</si>
  <si>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</si>
  <si>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</si>
  <si>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</si>
  <si>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</si>
  <si>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</si>
  <si>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</si>
  <si>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</si>
  <si>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</si>
  <si>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</si>
  <si>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</si>
  <si>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</si>
  <si>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</si>
  <si>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</si>
  <si>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</si>
  <si>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</si>
  <si>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</si>
  <si>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</si>
  <si>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</si>
  <si>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</si>
  <si>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</si>
  <si>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</si>
  <si>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</si>
  <si>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</si>
  <si>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</si>
  <si>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</si>
  <si>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</si>
  <si>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</si>
  <si>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</si>
  <si>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</si>
  <si>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</si>
  <si>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</si>
  <si>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</si>
  <si>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</si>
  <si>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</si>
  <si>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</si>
  <si>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</si>
  <si>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</si>
  <si>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</si>
  <si>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</si>
  <si>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</si>
  <si>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</si>
  <si>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</si>
  <si>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</si>
  <si>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</si>
  <si>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</si>
  <si>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</si>
  <si>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</si>
  <si>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</si>
  <si>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</si>
  <si>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</si>
  <si>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</si>
  <si>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</si>
  <si>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</si>
  <si>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</si>
  <si>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</si>
  <si>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</si>
  <si>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</si>
  <si>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</si>
  <si>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</si>
  <si>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</si>
  <si>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</si>
  <si>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</si>
  <si>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</si>
  <si>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</si>
  <si>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</si>
  <si>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</si>
  <si>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</si>
  <si>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</si>
  <si>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</si>
  <si>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</si>
  <si>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</si>
  <si>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</si>
  <si>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</si>
  <si>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</si>
  <si>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</si>
  <si>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</si>
  <si>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</si>
  <si>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</si>
  <si>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</si>
  <si>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</si>
  <si>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</si>
  <si>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</si>
  <si>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</si>
  <si>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</si>
  <si>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</si>
  <si>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</si>
  <si>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</si>
  <si>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</si>
  <si>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</si>
  <si>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</si>
  <si>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</si>
  <si>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</si>
  <si>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</si>
  <si>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</si>
  <si>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</si>
  <si>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</si>
  <si>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</si>
  <si>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</si>
  <si>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</si>
  <si>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</si>
  <si>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</si>
  <si>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</si>
  <si>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</si>
  <si>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</si>
  <si>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</si>
  <si>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</si>
  <si>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</si>
  <si>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</si>
  <si>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</si>
  <si>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</si>
  <si>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</si>
  <si>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</si>
  <si>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</si>
  <si>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</si>
  <si>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</si>
  <si>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</si>
  <si>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</si>
  <si>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</si>
  <si>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</si>
  <si>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</si>
  <si>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</si>
  <si>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</si>
  <si>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</si>
  <si>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</si>
  <si>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</si>
  <si>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</si>
  <si>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</si>
  <si>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</si>
  <si>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</si>
  <si>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</si>
  <si>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</si>
  <si>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</si>
  <si>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</si>
  <si>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</si>
  <si>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</si>
  <si>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</si>
  <si>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</si>
  <si>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</si>
  <si>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</si>
  <si>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</si>
  <si>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</si>
  <si>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</si>
  <si>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</si>
  <si>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</si>
  <si>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</si>
  <si>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</si>
  <si>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</si>
  <si>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</si>
  <si>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</si>
  <si>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</si>
  <si>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</si>
  <si>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</si>
  <si>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</si>
  <si>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</si>
  <si>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</si>
  <si>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</si>
  <si>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</si>
  <si>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</si>
  <si>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</si>
  <si>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</si>
  <si>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</si>
  <si>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</si>
  <si>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</si>
  <si>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</si>
  <si>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</si>
  <si>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</si>
  <si>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</si>
  <si>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</si>
  <si>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</si>
  <si>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</si>
  <si>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</si>
  <si>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</si>
  <si>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</si>
  <si>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</si>
  <si>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</si>
  <si>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</si>
  <si>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</si>
  <si>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</si>
  <si>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</si>
  <si>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</si>
  <si>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</si>
  <si>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</si>
  <si>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</si>
  <si>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</si>
  <si>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</si>
  <si>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</si>
  <si>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</si>
  <si>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</si>
  <si>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</si>
  <si>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</si>
  <si>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</si>
  <si>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</si>
  <si>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</si>
  <si>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</si>
  <si>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</si>
  <si>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</si>
  <si>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</si>
  <si>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</si>
  <si>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</si>
  <si>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</si>
  <si>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</si>
  <si>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</si>
  <si>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</si>
  <si>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</si>
  <si>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</si>
  <si>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</si>
  <si>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</si>
  <si>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</si>
  <si>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</si>
  <si>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</si>
  <si>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</si>
  <si>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</si>
  <si>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</si>
  <si>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</si>
  <si>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</si>
  <si>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</si>
  <si>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</si>
  <si>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</si>
  <si>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</si>
  <si>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</si>
  <si>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</si>
  <si>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</si>
  <si>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</si>
  <si>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</si>
  <si>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</si>
  <si>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</si>
  <si>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</si>
  <si>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</si>
  <si>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</si>
  <si>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</si>
  <si>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</si>
  <si>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</si>
  <si>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</si>
  <si>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</si>
  <si>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</si>
  <si>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</si>
  <si>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</si>
  <si>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</si>
  <si>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</si>
  <si>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</si>
  <si>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</si>
  <si>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</si>
  <si>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</si>
  <si>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</si>
  <si>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</si>
  <si>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</si>
  <si>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</si>
  <si>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</si>
  <si>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</si>
  <si>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</si>
  <si>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</si>
  <si>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</si>
  <si>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</si>
  <si>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</si>
  <si>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</si>
  <si>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</si>
  <si>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</si>
  <si>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</si>
  <si>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</si>
  <si>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</si>
  <si>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</si>
  <si>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</si>
  <si>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</si>
  <si>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</si>
  <si>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</si>
  <si>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</si>
  <si>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</si>
  <si>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</si>
  <si>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</si>
  <si>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</si>
  <si>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</si>
  <si>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</si>
  <si>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</si>
  <si>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</si>
  <si>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</si>
  <si>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</si>
  <si>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</si>
  <si>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</si>
  <si>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</si>
  <si>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</si>
  <si>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</si>
  <si>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</si>
  <si>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</si>
  <si>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</si>
  <si>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</si>
  <si>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</si>
  <si>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</si>
  <si>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</si>
  <si>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</si>
  <si>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</si>
  <si>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</si>
  <si>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</si>
  <si>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</si>
  <si>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</si>
  <si>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</si>
  <si>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</si>
  <si>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</si>
  <si>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</si>
  <si>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</si>
  <si>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</si>
  <si>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</si>
  <si>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</si>
  <si>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</si>
  <si>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</si>
  <si>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</si>
  <si>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</si>
  <si>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</si>
  <si>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</si>
  <si>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</si>
  <si>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</si>
  <si>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</si>
  <si>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</si>
  <si>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</si>
  <si>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</si>
  <si>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</si>
  <si>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</si>
  <si>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</si>
  <si>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</si>
  <si>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</si>
  <si>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</si>
  <si>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</si>
  <si>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</si>
  <si>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</si>
  <si>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</si>
  <si>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</si>
  <si>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</si>
  <si>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</si>
  <si>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</si>
  <si>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</si>
  <si>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</si>
  <si>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</si>
  <si>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</si>
  <si>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</si>
  <si>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</si>
  <si>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</si>
  <si>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</si>
  <si>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</si>
  <si>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</si>
  <si>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</si>
  <si>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</si>
  <si>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</si>
  <si>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</si>
  <si>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</si>
  <si>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</si>
  <si>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</si>
  <si>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</si>
  <si>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</si>
  <si>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</si>
  <si>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</si>
  <si>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</si>
  <si>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</si>
  <si>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</si>
  <si>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</si>
  <si>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</si>
  <si>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</si>
  <si>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</si>
  <si>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</si>
  <si>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</si>
  <si>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</si>
  <si>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</si>
  <si>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</si>
  <si>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</si>
  <si>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</si>
  <si>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</si>
  <si>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</si>
  <si>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</si>
  <si>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</si>
  <si>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</si>
  <si>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</si>
  <si>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</si>
  <si>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</si>
  <si>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</si>
  <si>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</si>
  <si>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</si>
  <si>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</si>
  <si>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</si>
  <si>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</si>
  <si>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</si>
  <si>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</si>
  <si>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</si>
  <si>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</si>
  <si>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</si>
  <si>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</si>
  <si>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</si>
  <si>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</si>
  <si>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</si>
  <si>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</si>
  <si>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</si>
  <si>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</si>
  <si>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</si>
  <si>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</si>
  <si>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</si>
  <si>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</si>
  <si>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</si>
  <si>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</si>
  <si>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</si>
  <si>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</si>
  <si>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</si>
  <si>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</si>
  <si>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</si>
  <si>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</si>
  <si>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</si>
  <si>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</si>
  <si>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</si>
  <si>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</si>
  <si>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</si>
  <si>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</si>
  <si>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</si>
  <si>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</si>
  <si>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</si>
  <si>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</si>
  <si>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</si>
  <si>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</si>
  <si>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</si>
  <si>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</si>
  <si>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</si>
  <si>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</si>
  <si>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</si>
  <si>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</si>
  <si>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</si>
  <si>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</si>
  <si>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</si>
  <si>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</si>
  <si>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</si>
  <si>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</si>
  <si>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</si>
  <si>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</si>
  <si>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</si>
  <si>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</si>
  <si>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</si>
  <si>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</si>
  <si>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</si>
  <si>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</si>
  <si>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</si>
  <si>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</si>
  <si>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</si>
  <si>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</si>
  <si>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</si>
  <si>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</si>
  <si>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</si>
  <si>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</si>
  <si>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</si>
  <si>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</si>
  <si>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</si>
  <si>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</si>
  <si>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</si>
  <si>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</si>
  <si>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</si>
  <si>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</si>
  <si>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</si>
  <si>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</si>
  <si>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</si>
  <si>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</si>
  <si>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</si>
  <si>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</si>
  <si>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</si>
  <si>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</si>
  <si>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</si>
  <si>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</si>
  <si>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</si>
  <si>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</si>
  <si>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</si>
  <si>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</si>
  <si>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</si>
  <si>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</si>
  <si>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</si>
  <si>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</si>
  <si>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</si>
  <si>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</si>
  <si>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</si>
  <si>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</si>
  <si>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</si>
  <si>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</si>
  <si>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</si>
  <si>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</si>
  <si>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</si>
  <si>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</si>
  <si>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</si>
  <si>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</si>
  <si>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</si>
  <si>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</si>
  <si>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</si>
  <si>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</si>
  <si>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</si>
  <si>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</si>
  <si>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</si>
  <si>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</si>
  <si>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</si>
  <si>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</si>
  <si>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</si>
  <si>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</si>
  <si>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</si>
  <si>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</si>
  <si>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</si>
  <si>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</si>
  <si>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</si>
  <si>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</si>
  <si>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</si>
  <si>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</si>
  <si>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</si>
  <si>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</si>
  <si>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</si>
  <si>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</si>
  <si>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</si>
  <si>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</si>
  <si>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</si>
  <si>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</si>
  <si>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</si>
  <si>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</si>
  <si>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</si>
  <si>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</si>
  <si>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</si>
  <si>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</si>
  <si>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</si>
  <si>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</si>
  <si>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</si>
  <si>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</si>
  <si>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</si>
  <si>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</si>
  <si>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</si>
  <si>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</si>
  <si>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</si>
  <si>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</si>
  <si>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</si>
  <si>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</si>
  <si>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</si>
  <si>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</si>
  <si>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</si>
  <si>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</si>
  <si>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</si>
  <si>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</si>
  <si>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</si>
  <si>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</si>
  <si>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</si>
  <si>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</si>
  <si>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</si>
  <si>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</si>
  <si>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</si>
  <si>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</si>
  <si>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</si>
  <si>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</si>
  <si>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</si>
  <si>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</si>
  <si>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</si>
  <si>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</si>
  <si>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</si>
  <si>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</si>
  <si>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</si>
  <si>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</si>
  <si>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</si>
  <si>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</si>
  <si>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</si>
  <si>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</si>
  <si>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</si>
  <si>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</si>
  <si>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</si>
  <si>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</si>
  <si>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</si>
  <si>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</si>
  <si>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</si>
  <si>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</si>
  <si>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</si>
  <si>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</si>
  <si>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</si>
  <si>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</si>
  <si>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</si>
  <si>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</si>
  <si>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</si>
  <si>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</si>
  <si>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</si>
  <si>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</si>
  <si>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</si>
  <si>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</si>
  <si>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</si>
  <si>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</si>
  <si>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</si>
  <si>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</si>
  <si>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</si>
  <si>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</si>
  <si>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</si>
  <si>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</si>
  <si>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</si>
  <si>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</si>
  <si>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</si>
  <si>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</si>
  <si>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</si>
  <si>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</si>
  <si>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</si>
  <si>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</si>
  <si>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</si>
  <si>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</si>
  <si>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</si>
  <si>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</si>
  <si>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</si>
  <si>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</si>
  <si>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</si>
  <si>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</si>
  <si>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</si>
  <si>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</si>
  <si>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</si>
  <si>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</si>
  <si>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</si>
  <si>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</si>
  <si>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</si>
  <si>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</si>
  <si>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</si>
  <si>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</si>
  <si>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</si>
  <si>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</si>
  <si>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</si>
  <si>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</si>
  <si>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</si>
  <si>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</si>
  <si>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</si>
  <si>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</si>
  <si>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</si>
  <si>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</si>
  <si>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</si>
  <si>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</si>
  <si>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</si>
  <si>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</si>
  <si>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</si>
  <si>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</si>
  <si>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</si>
  <si>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</si>
  <si>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</si>
  <si>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</si>
  <si>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</si>
  <si>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</si>
  <si>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</si>
  <si>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</si>
  <si>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</si>
  <si>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</si>
  <si>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</si>
  <si>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</si>
  <si>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</si>
  <si>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</si>
  <si>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</si>
  <si>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</si>
  <si>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</si>
  <si>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</si>
  <si>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</si>
  <si>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</si>
  <si>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</si>
  <si>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</si>
  <si>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</si>
  <si>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</si>
  <si>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</si>
  <si>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</si>
  <si>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</si>
  <si>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</si>
  <si>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</si>
  <si>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</si>
  <si>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</si>
  <si>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</si>
  <si>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</si>
  <si>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</si>
  <si>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</si>
  <si>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</si>
  <si>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</si>
  <si>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</si>
  <si>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</si>
  <si>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</si>
  <si>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</si>
  <si>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</si>
  <si>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</si>
  <si>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</si>
  <si>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</si>
  <si>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</si>
  <si>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</si>
  <si>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</si>
  <si>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</si>
  <si>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</si>
  <si>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</si>
  <si>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</si>
  <si>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</si>
  <si>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</si>
  <si>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</si>
  <si>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</si>
  <si>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</si>
  <si>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</si>
  <si>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</si>
  <si>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</si>
  <si>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</si>
  <si>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</si>
  <si>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</si>
  <si>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</si>
  <si>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</si>
  <si>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</si>
  <si>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</si>
  <si>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</si>
  <si>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</si>
  <si>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</si>
  <si>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</si>
  <si>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</si>
  <si>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</si>
  <si>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</si>
  <si>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</si>
  <si>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</si>
  <si>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</si>
  <si>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</si>
  <si>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</si>
  <si>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</si>
  <si>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</si>
  <si>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</si>
  <si>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</si>
  <si>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</si>
  <si>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</si>
  <si>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</si>
  <si>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</si>
  <si>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</si>
  <si>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</si>
  <si>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</si>
  <si>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</si>
  <si>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</si>
  <si>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</si>
  <si>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</si>
  <si>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</si>
  <si>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</si>
  <si>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</si>
  <si>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</si>
  <si>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</si>
  <si>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</si>
  <si>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</si>
  <si>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</si>
  <si>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</si>
  <si>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</si>
  <si>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</si>
  <si>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</si>
  <si>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</si>
  <si>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</si>
  <si>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</si>
  <si>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</si>
  <si>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</si>
  <si>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</si>
  <si>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</si>
  <si>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</si>
  <si>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</si>
  <si>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</si>
  <si>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</si>
  <si>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</si>
  <si>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</si>
  <si>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</si>
  <si>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</si>
  <si>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</si>
  <si>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</si>
  <si>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</si>
  <si>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</si>
  <si>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</si>
  <si>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</si>
  <si>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</si>
  <si>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</si>
  <si>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</si>
  <si>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</si>
  <si>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</si>
  <si>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</si>
  <si>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</si>
  <si>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</si>
  <si>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</si>
  <si>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</si>
  <si>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</si>
  <si>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</si>
  <si>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</si>
  <si>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</si>
  <si>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</si>
  <si>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</si>
  <si>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</si>
  <si>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</si>
  <si>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</si>
  <si>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</si>
  <si>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</si>
  <si>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</si>
  <si>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</si>
  <si>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</si>
  <si>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</si>
  <si>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</si>
  <si>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</si>
  <si>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</si>
  <si>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</si>
  <si>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</si>
  <si>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</si>
  <si>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</si>
  <si>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</si>
  <si>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</si>
  <si>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</si>
  <si>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</si>
  <si>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</si>
  <si>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</si>
  <si>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</si>
  <si>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</si>
  <si>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</si>
  <si>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</si>
  <si>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</si>
  <si>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</si>
  <si>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</si>
  <si>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</si>
  <si>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</si>
  <si>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</si>
  <si>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</si>
  <si>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</si>
  <si>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</si>
  <si>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</si>
  <si>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</si>
  <si>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</si>
  <si>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</si>
  <si>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</si>
  <si>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</si>
  <si>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</si>
  <si>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</si>
  <si>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</si>
  <si>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</si>
  <si>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</si>
  <si>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</si>
  <si>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</si>
  <si>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</si>
  <si>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</si>
  <si>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</si>
  <si>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</si>
  <si>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</si>
  <si>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</si>
  <si>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</si>
  <si>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</si>
  <si>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</si>
  <si>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</si>
  <si>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</si>
  <si>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</si>
  <si>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</si>
  <si>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</si>
  <si>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</si>
  <si>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</si>
  <si>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</si>
  <si>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</si>
  <si>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</si>
  <si>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</si>
  <si>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</si>
  <si>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</si>
  <si>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</si>
  <si>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</si>
  <si>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</si>
  <si>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</si>
  <si>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</si>
  <si>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</si>
  <si>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</si>
  <si>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</si>
  <si>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</si>
  <si>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</si>
  <si>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</si>
  <si>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</si>
  <si>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</si>
  <si>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</si>
  <si>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</si>
  <si>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</si>
  <si>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</si>
  <si>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</si>
  <si>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</si>
  <si>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</si>
  <si>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</si>
  <si>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</si>
  <si>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</si>
  <si>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</si>
  <si>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</si>
  <si>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</si>
  <si>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</si>
  <si>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</si>
  <si>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</si>
  <si>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</si>
  <si>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</si>
  <si>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</si>
  <si>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</si>
  <si>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</si>
  <si>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</si>
  <si>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</si>
  <si>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</si>
  <si>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</si>
  <si>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</si>
  <si>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</si>
  <si>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</si>
  <si>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</si>
  <si>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</si>
  <si>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</si>
  <si>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</si>
  <si>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</si>
  <si>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</si>
  <si>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</si>
  <si>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</si>
  <si>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</si>
  <si>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</si>
  <si>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</si>
  <si>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</si>
  <si>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</si>
  <si>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</si>
  <si>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</si>
  <si>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</si>
  <si>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</si>
  <si>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</si>
  <si>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</si>
  <si>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</si>
  <si>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</si>
  <si>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</si>
  <si>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</si>
  <si>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</si>
  <si>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</si>
  <si>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</si>
  <si>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</si>
  <si>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</si>
  <si>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</si>
  <si>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</si>
  <si>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</si>
  <si>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</si>
  <si>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</si>
  <si>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</si>
  <si>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</si>
  <si>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</si>
  <si>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</si>
  <si>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</si>
  <si>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</si>
  <si>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</si>
  <si>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</si>
  <si>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</si>
  <si>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</si>
  <si>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</si>
  <si>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</si>
  <si>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</si>
  <si>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</si>
  <si>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</si>
  <si>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</si>
  <si>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</si>
  <si>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</si>
  <si>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</si>
  <si>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</si>
  <si>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</si>
  <si>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</si>
  <si>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</si>
  <si>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</si>
  <si>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</si>
  <si>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</si>
  <si>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</si>
  <si>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</si>
  <si>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</si>
  <si>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</si>
  <si>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</si>
  <si>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</si>
  <si>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</si>
  <si>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</si>
  <si>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</si>
  <si>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</si>
  <si>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</si>
  <si>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</si>
  <si>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</si>
  <si>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</si>
  <si>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</si>
  <si>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</si>
  <si>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</si>
  <si>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</si>
  <si>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</si>
  <si>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</si>
  <si>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</si>
  <si>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</si>
  <si>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</si>
  <si>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</si>
  <si>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</si>
  <si>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</si>
  <si>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</si>
  <si>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</si>
  <si>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</si>
  <si>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</si>
  <si>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</si>
  <si>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</si>
  <si>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</si>
  <si>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</si>
  <si>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</si>
  <si>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</si>
  <si>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</si>
  <si>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</si>
  <si>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</si>
  <si>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</si>
  <si>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</si>
  <si>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</si>
  <si>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</si>
  <si>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</si>
  <si>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</si>
  <si>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</si>
  <si>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</si>
  <si>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</si>
  <si>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</si>
  <si>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</si>
  <si>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</si>
  <si>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</si>
  <si>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</si>
  <si>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</si>
  <si>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</si>
  <si>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</si>
  <si>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</si>
  <si>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</si>
  <si>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</si>
  <si>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</si>
  <si>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</si>
  <si>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</si>
  <si>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</si>
  <si>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</si>
  <si>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</si>
  <si>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</si>
  <si>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</si>
  <si>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</si>
  <si>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</si>
  <si>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</si>
  <si>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</si>
  <si>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</si>
  <si>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</si>
  <si>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</si>
  <si>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</si>
  <si>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</si>
  <si>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</si>
  <si>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</si>
  <si>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</si>
  <si>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</si>
  <si>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</si>
  <si>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</si>
  <si>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</si>
  <si>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</si>
  <si>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</si>
  <si>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</si>
  <si>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</si>
  <si>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</si>
  <si>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</si>
  <si>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</si>
  <si>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</si>
  <si>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</si>
  <si>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</si>
  <si>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</si>
  <si>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</si>
  <si>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</si>
  <si>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</si>
  <si>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</si>
  <si>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</si>
  <si>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</si>
  <si>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</si>
  <si>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</si>
  <si>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</si>
  <si>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</si>
  <si>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</si>
  <si>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</si>
  <si>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</si>
  <si>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</si>
  <si>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</si>
  <si>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</si>
  <si>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</si>
  <si>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</si>
  <si>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</si>
  <si>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</si>
  <si>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</si>
  <si>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</si>
  <si>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</si>
  <si>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</si>
  <si>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</si>
  <si>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</si>
  <si>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</si>
  <si>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</si>
  <si>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</si>
  <si>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</si>
  <si>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</si>
  <si>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</si>
  <si>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</si>
  <si>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</si>
  <si>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</si>
  <si>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</si>
  <si>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</si>
  <si>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</si>
  <si>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</si>
  <si>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</si>
  <si>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</si>
  <si>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</si>
  <si>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</si>
  <si>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</si>
  <si>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</si>
  <si>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</si>
  <si>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</si>
  <si>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</si>
  <si>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</si>
  <si>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</si>
  <si>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</si>
  <si>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</si>
  <si>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</si>
  <si>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</si>
  <si>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</si>
  <si>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</si>
  <si>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</si>
  <si>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</si>
  <si>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</si>
  <si>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</si>
  <si>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</si>
  <si>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</si>
  <si>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</si>
  <si>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</si>
  <si>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</si>
  <si>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</si>
  <si>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</si>
  <si>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</si>
  <si>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</si>
  <si>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</si>
  <si>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</si>
  <si>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</si>
  <si>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</si>
  <si>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</si>
  <si>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</si>
  <si>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</si>
  <si>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</si>
  <si>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</si>
  <si>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</si>
  <si>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</si>
  <si>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</si>
  <si>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</si>
  <si>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</si>
  <si>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</si>
  <si>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</si>
  <si>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</si>
  <si>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</si>
  <si>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</si>
  <si>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</si>
  <si>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</si>
  <si>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</si>
  <si>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</si>
  <si>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</si>
  <si>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</si>
  <si>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</si>
  <si>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</si>
  <si>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</si>
  <si>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</si>
  <si>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</si>
  <si>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</si>
  <si>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</si>
  <si>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</si>
  <si>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</si>
  <si>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</si>
  <si>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</si>
  <si>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</si>
  <si>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</si>
  <si>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</si>
  <si>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</si>
  <si>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</si>
  <si>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</si>
  <si>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</si>
  <si>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</si>
  <si>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</si>
  <si>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</si>
  <si>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</si>
  <si>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</si>
  <si>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</si>
  <si>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</si>
  <si>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</si>
  <si>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</si>
  <si>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</si>
  <si>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</si>
  <si>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</si>
  <si>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</si>
  <si>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</si>
  <si>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</si>
  <si>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</si>
  <si>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</si>
  <si>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</si>
  <si>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</si>
  <si>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</si>
  <si>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</si>
  <si>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</si>
  <si>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</si>
  <si>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</si>
  <si>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</si>
  <si>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</si>
  <si>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</si>
  <si>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</si>
  <si>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</si>
  <si>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</si>
  <si>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</si>
  <si>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</si>
  <si>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</si>
  <si>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</si>
  <si>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</si>
  <si>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</si>
  <si>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</si>
  <si>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</si>
  <si>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</si>
  <si>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</si>
  <si>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</si>
  <si>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</si>
  <si>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</si>
  <si>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</si>
  <si>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</si>
  <si>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</si>
  <si>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</si>
  <si>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</si>
  <si>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</si>
  <si>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</si>
  <si>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</si>
  <si>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</si>
  <si>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</si>
  <si>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</si>
  <si>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</si>
  <si>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</si>
  <si>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</si>
  <si>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</si>
  <si>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</si>
  <si>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</si>
  <si>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</si>
  <si>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</si>
  <si>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</si>
  <si>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</si>
  <si>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</si>
  <si>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</si>
  <si>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</si>
  <si>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</si>
  <si>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</si>
  <si>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</si>
  <si>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</si>
  <si>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</si>
  <si>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</si>
  <si>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</si>
  <si>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</si>
  <si>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</si>
  <si>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</si>
  <si>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</si>
  <si>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</si>
  <si>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</si>
  <si>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</si>
  <si>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</si>
  <si>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</si>
  <si>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</si>
  <si>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</si>
  <si>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</si>
  <si>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</si>
  <si>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</si>
  <si>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</si>
  <si>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</si>
  <si>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</si>
  <si>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</si>
  <si>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</si>
  <si>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</si>
  <si>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</si>
  <si>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</si>
  <si>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</si>
  <si>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</si>
  <si>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</si>
  <si>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</si>
  <si>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</si>
  <si>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</si>
  <si>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</si>
  <si>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</si>
  <si>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</si>
  <si>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</si>
  <si>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</si>
  <si>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</si>
  <si>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</si>
  <si>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</si>
  <si>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</si>
  <si>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</si>
  <si>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</si>
  <si>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</si>
  <si>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</si>
  <si>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</si>
  <si>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</si>
  <si>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</si>
  <si>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</si>
  <si>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</si>
  <si>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</si>
  <si>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</si>
  <si>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</si>
  <si>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</si>
  <si>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</si>
  <si>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</si>
  <si>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</si>
  <si>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</si>
  <si>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</si>
  <si>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</si>
  <si>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</si>
  <si>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</si>
  <si>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</si>
  <si>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</si>
  <si>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</si>
  <si>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</si>
  <si>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</si>
  <si>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</si>
  <si>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</si>
  <si>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</si>
  <si>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</si>
  <si>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</si>
  <si>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</si>
  <si>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</si>
  <si>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</si>
  <si>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</si>
  <si>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</si>
  <si>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</si>
  <si>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</si>
  <si>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</si>
  <si>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</si>
  <si>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</si>
  <si>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</si>
  <si>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</si>
  <si>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</si>
  <si>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</si>
  <si>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</si>
  <si>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</si>
  <si>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</si>
  <si>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</si>
  <si>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</si>
  <si>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</si>
  <si>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</si>
  <si>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</si>
  <si>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</si>
  <si>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</si>
  <si>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</si>
  <si>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</si>
  <si>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</si>
  <si>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</si>
  <si>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</si>
  <si>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</si>
  <si>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</si>
  <si>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</si>
  <si>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</si>
  <si>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</si>
  <si>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</si>
  <si>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</si>
  <si>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</si>
  <si>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</si>
  <si>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</si>
  <si>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</si>
  <si>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</si>
  <si>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</si>
  <si>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</si>
  <si>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</si>
  <si>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</si>
  <si>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</si>
  <si>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</si>
  <si>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</si>
  <si>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</si>
  <si>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</si>
  <si>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</si>
  <si>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</si>
  <si>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</si>
  <si>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</si>
  <si>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</si>
  <si>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</si>
  <si>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</si>
  <si>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</si>
  <si>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</si>
  <si>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</si>
  <si>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</si>
  <si>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</si>
  <si>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</si>
  <si>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</si>
  <si>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</si>
  <si>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</si>
  <si>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</si>
  <si>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</si>
  <si>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</si>
  <si>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</si>
  <si>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</si>
  <si>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</si>
  <si>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</si>
  <si>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</si>
  <si>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</si>
  <si>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</si>
  <si>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</si>
  <si>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</si>
  <si>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</si>
  <si>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</si>
  <si>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</si>
  <si>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</si>
  <si>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</si>
  <si>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</si>
  <si>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</si>
  <si>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</si>
  <si>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</si>
  <si>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</si>
  <si>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</si>
  <si>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</si>
  <si>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</si>
  <si>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</si>
  <si>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</si>
  <si>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</si>
  <si>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</si>
  <si>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</si>
  <si>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</si>
  <si>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</si>
  <si>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</si>
  <si>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</si>
  <si>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</si>
  <si>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</si>
  <si>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</si>
  <si>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</si>
  <si>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</si>
  <si>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</si>
  <si>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</si>
  <si>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</si>
  <si>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</si>
  <si>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</si>
  <si>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</si>
  <si>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</si>
  <si>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</si>
  <si>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</si>
  <si>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</si>
  <si>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</si>
  <si>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</si>
  <si>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</si>
  <si>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</si>
  <si>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</si>
  <si>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</si>
  <si>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</si>
  <si>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</si>
  <si>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</si>
  <si>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</si>
  <si>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</si>
  <si>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</si>
  <si>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</si>
  <si>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</si>
  <si>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</si>
  <si>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</si>
  <si>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</si>
  <si>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</si>
  <si>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</si>
  <si>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</si>
  <si>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</si>
  <si>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</si>
  <si>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</si>
  <si>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</si>
  <si>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</si>
  <si>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</si>
  <si>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</si>
  <si>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</si>
  <si>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</si>
  <si>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</si>
  <si>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</si>
  <si>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</si>
  <si>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</si>
  <si>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</si>
  <si>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</si>
  <si>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</si>
  <si>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</si>
  <si>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</si>
  <si>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</si>
  <si>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</si>
  <si>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</si>
  <si>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</si>
  <si>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</si>
  <si>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</si>
  <si>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</si>
  <si>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</si>
  <si>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</si>
  <si>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</si>
  <si>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</si>
  <si>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</si>
  <si>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</si>
  <si>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</si>
  <si>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</si>
  <si>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</si>
  <si>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</si>
  <si>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</si>
  <si>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</si>
  <si>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</si>
  <si>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</si>
  <si>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</si>
  <si>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</si>
  <si>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</si>
  <si>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</si>
  <si>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</si>
  <si>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</si>
  <si>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</si>
  <si>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</si>
  <si>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</si>
  <si>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</si>
  <si>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</si>
  <si>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</si>
  <si>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</si>
  <si>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</si>
  <si>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</si>
  <si>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</si>
  <si>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</si>
  <si>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</si>
  <si>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</si>
  <si>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</si>
  <si>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</si>
  <si>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</si>
  <si>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</si>
  <si>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</si>
  <si>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</si>
  <si>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</si>
  <si>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</si>
  <si>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</si>
  <si>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</si>
  <si>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</si>
  <si>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</si>
  <si>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</si>
  <si>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</si>
  <si>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</si>
  <si>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</si>
  <si>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</si>
  <si>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</si>
  <si>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</si>
  <si>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</si>
  <si>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</si>
  <si>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</si>
  <si>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</si>
  <si>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</si>
  <si>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</si>
  <si>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</si>
  <si>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</si>
  <si>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</si>
  <si>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</si>
  <si>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</si>
  <si>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</si>
  <si>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</si>
  <si>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</si>
  <si>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</si>
  <si>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</si>
  <si>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</si>
  <si>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</si>
  <si>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</si>
  <si>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</si>
  <si>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</si>
  <si>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</si>
  <si>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</si>
  <si>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</si>
  <si>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</si>
  <si>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</si>
  <si>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</si>
  <si>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</si>
  <si>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</si>
  <si>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</si>
  <si>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</si>
  <si>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</si>
  <si>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</si>
  <si>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</si>
  <si>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</si>
  <si>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</si>
  <si>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</si>
  <si>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</si>
  <si>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</si>
  <si>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</si>
  <si>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</si>
  <si>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</si>
  <si>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</si>
  <si>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</si>
  <si>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</si>
  <si>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</si>
  <si>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</si>
  <si>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</si>
  <si>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</si>
  <si>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</si>
  <si>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</si>
  <si>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</si>
  <si>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</si>
  <si>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</si>
  <si>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</si>
  <si>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</si>
  <si>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</si>
  <si>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</si>
  <si>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</si>
  <si>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</si>
  <si>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</si>
  <si>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</si>
  <si>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</si>
  <si>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</si>
  <si>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Senju Metal Industry Co., Ltd.</t>
    <phoneticPr fontId="102"/>
  </si>
  <si>
    <t>Tochigi Facility Soldering materials manufacturing division</t>
    <phoneticPr fontId="102"/>
  </si>
  <si>
    <t>690663091</t>
  </si>
  <si>
    <t>DUNS Number</t>
  </si>
  <si>
    <t>23 Senju Hashido-Cho Adachi-Ku Tokyo, Japan</t>
  </si>
  <si>
    <t>Masahiro Kuroda</t>
  </si>
  <si>
    <t>conflictfree@senju.com</t>
  </si>
  <si>
    <t>81-3-3888-5151</t>
  </si>
  <si>
    <t>Satoru Akita</t>
  </si>
  <si>
    <t>Operating Officer</t>
  </si>
  <si>
    <t>100%</t>
  </si>
  <si>
    <t>In case of using processed materials</t>
    <phoneticPr fontId="102"/>
  </si>
  <si>
    <t>https://www.senju.com/en/csr/social_responsibility/supplier_responsibility/conflict.php</t>
    <phoneticPr fontId="102"/>
  </si>
  <si>
    <t>CID001105</t>
    <phoneticPr fontId="102"/>
  </si>
  <si>
    <t>CID004434</t>
    <phoneticPr fontId="102"/>
  </si>
  <si>
    <t>CID002773</t>
    <phoneticPr fontId="102"/>
  </si>
  <si>
    <t>CID001182</t>
    <phoneticPr fontId="102"/>
  </si>
  <si>
    <t>CID001337</t>
    <phoneticPr fontId="102"/>
  </si>
  <si>
    <t>CID001477</t>
    <phoneticPr fontId="102"/>
  </si>
  <si>
    <t>CID001482</t>
    <phoneticPr fontId="102"/>
  </si>
  <si>
    <t>CID001898</t>
    <phoneticPr fontId="102"/>
  </si>
  <si>
    <t>CID000468</t>
    <phoneticPr fontId="102"/>
  </si>
  <si>
    <t>Raveentiran a/l Krishnan</t>
  </si>
  <si>
    <t>raveentiran@msmelt.com</t>
  </si>
  <si>
    <t>RMAP Conformant</t>
  </si>
  <si>
    <t>RCOI confirmed as per RMI</t>
  </si>
  <si>
    <t>Bernard Rademakers</t>
  </si>
  <si>
    <t>bernard.rademakers@metallo.com</t>
  </si>
  <si>
    <t>Mr. Pio Davila</t>
  </si>
  <si>
    <t>pio.davila@minsur.com</t>
  </si>
  <si>
    <t>Mr.Mariano Pero Taborga</t>
  </si>
  <si>
    <t>mpero@omsabo.com</t>
  </si>
  <si>
    <t>Nono Budi Priyono</t>
  </si>
  <si>
    <t>nono@pttimah.co.id</t>
  </si>
  <si>
    <t>Wiyono</t>
  </si>
  <si>
    <t>wiyono@pttimah.co.id</t>
  </si>
  <si>
    <t>Mr. Andrew Davies</t>
  </si>
  <si>
    <t>andrew.davies@thaisarco.com</t>
  </si>
  <si>
    <t>Paweł Kupiec</t>
  </si>
  <si>
    <t>p.kupiec@fenixmetals.com</t>
  </si>
  <si>
    <r>
      <t>Malaysia Smelting Corporation (MSC)</t>
    </r>
    <r>
      <rPr>
        <sz val="10"/>
        <rFont val="ＭＳ Ｐ明朝"/>
        <family val="1"/>
        <charset val="128"/>
      </rPr>
      <t>：</t>
    </r>
    <r>
      <rPr>
        <sz val="10"/>
        <rFont val="Cambria"/>
        <family val="1"/>
      </rPr>
      <t>CID001105  /  Malaysia Smelting Corporation Berhad (Port Klang)</t>
    </r>
    <r>
      <rPr>
        <sz val="10"/>
        <rFont val="ＭＳ Ｐ明朝"/>
        <family val="1"/>
        <charset val="128"/>
      </rPr>
      <t>：</t>
    </r>
    <r>
      <rPr>
        <sz val="10"/>
        <rFont val="Cambria"/>
        <family val="1"/>
      </rPr>
      <t>CID004434  /  Thaisarco</t>
    </r>
    <r>
      <rPr>
        <sz val="10"/>
        <rFont val="ＭＳ Ｐ明朝"/>
        <family val="1"/>
        <charset val="128"/>
      </rPr>
      <t>：</t>
    </r>
    <r>
      <rPr>
        <sz val="10"/>
        <rFont val="Cambria"/>
        <family val="1"/>
      </rPr>
      <t>CID001898</t>
    </r>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</si>
</sst>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enju.com/en/csr/social_responsibility/supplier_responsibility/conflict.ph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
      <c r="A13" s="293"/>
      <c r="B13" s="2">
        <v>1</v>
      </c>
      <c r="C13" s="27" t="s">
        <v>1057</v>
      </c>
      <c r="D13" s="28" t="s">
        <v>847</v>
      </c>
      <c r="E13" s="163" t="s">
        <v>824</v>
      </c>
      <c r="F13" s="163"/>
      <c r="G13" s="25"/>
    </row>
    <row r="14" spans="1:7" ht="30">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99999999999999"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5" customHeight="1">
      <c r="A35" s="293"/>
      <c r="B35" s="309"/>
      <c r="C35" s="300"/>
      <c r="D35" s="306"/>
      <c r="E35" s="303"/>
      <c r="F35" s="165" t="s">
        <v>64</v>
      </c>
      <c r="G35" s="25"/>
    </row>
    <row r="36" spans="1:7" ht="111">
      <c r="A36" s="293"/>
      <c r="B36" s="310"/>
      <c r="C36" s="301"/>
      <c r="D36" s="307"/>
      <c r="E36" s="304"/>
      <c r="F36" s="166" t="s">
        <v>65</v>
      </c>
      <c r="G36" s="25"/>
    </row>
    <row r="37" spans="1:7" ht="100">
      <c r="A37" s="293"/>
      <c r="B37" s="141">
        <v>3.01</v>
      </c>
      <c r="C37" s="142" t="s">
        <v>66</v>
      </c>
      <c r="D37" s="28" t="s">
        <v>2203</v>
      </c>
      <c r="E37" s="167" t="s">
        <v>1294</v>
      </c>
      <c r="F37" s="168" t="s">
        <v>1396</v>
      </c>
      <c r="G37" s="25"/>
    </row>
    <row r="38" spans="1:7" ht="90">
      <c r="A38" s="293"/>
      <c r="B38" s="141">
        <v>3.02</v>
      </c>
      <c r="C38" s="142" t="s">
        <v>1326</v>
      </c>
      <c r="D38" s="28" t="s">
        <v>2204</v>
      </c>
      <c r="E38" s="167" t="s">
        <v>1341</v>
      </c>
      <c r="F38" s="168" t="s">
        <v>1397</v>
      </c>
      <c r="G38" s="25"/>
    </row>
    <row r="39" spans="1:7" ht="80">
      <c r="A39" s="293"/>
      <c r="B39" s="150">
        <v>4</v>
      </c>
      <c r="C39" s="149" t="s">
        <v>1492</v>
      </c>
      <c r="D39" s="28" t="s">
        <v>2205</v>
      </c>
      <c r="E39" s="27" t="s">
        <v>2151</v>
      </c>
      <c r="F39" s="27" t="s">
        <v>1493</v>
      </c>
      <c r="G39" s="25"/>
    </row>
    <row r="40" spans="1:7" ht="50">
      <c r="A40" s="293"/>
      <c r="B40" s="141">
        <v>4.01</v>
      </c>
      <c r="C40" s="149" t="s">
        <v>1492</v>
      </c>
      <c r="D40" s="28" t="s">
        <v>2207</v>
      </c>
      <c r="E40" s="27" t="s">
        <v>2163</v>
      </c>
      <c r="F40" s="27" t="s">
        <v>2167</v>
      </c>
      <c r="G40" s="25"/>
    </row>
    <row r="41" spans="1:7" ht="50">
      <c r="A41" s="293"/>
      <c r="B41" s="141" t="s">
        <v>2194</v>
      </c>
      <c r="C41" s="149" t="s">
        <v>1492</v>
      </c>
      <c r="D41" s="28" t="s">
        <v>2206</v>
      </c>
      <c r="E41" s="27" t="s">
        <v>2197</v>
      </c>
      <c r="F41" s="27" t="s">
        <v>2195</v>
      </c>
      <c r="G41" s="25"/>
    </row>
    <row r="42" spans="1:7" ht="50">
      <c r="A42" s="293"/>
      <c r="B42" s="141" t="s">
        <v>2228</v>
      </c>
      <c r="C42" s="149" t="s">
        <v>1492</v>
      </c>
      <c r="D42" s="28" t="s">
        <v>2233</v>
      </c>
      <c r="E42" s="27" t="s">
        <v>2196</v>
      </c>
      <c r="F42" s="27" t="s">
        <v>2229</v>
      </c>
      <c r="G42" s="25"/>
    </row>
    <row r="43" spans="1:7" ht="110">
      <c r="A43" s="293"/>
      <c r="B43" s="160">
        <v>4.0999999999999996</v>
      </c>
      <c r="C43" s="149" t="s">
        <v>2232</v>
      </c>
      <c r="D43" s="161">
        <v>42867</v>
      </c>
      <c r="E43" s="169" t="s">
        <v>2235</v>
      </c>
      <c r="F43" s="27" t="s">
        <v>2234</v>
      </c>
      <c r="G43" s="25"/>
    </row>
    <row r="44" spans="1:7" ht="70">
      <c r="A44" s="293"/>
      <c r="B44" s="160">
        <v>4.2</v>
      </c>
      <c r="C44" s="149" t="s">
        <v>2232</v>
      </c>
      <c r="D44" s="161">
        <v>42704</v>
      </c>
      <c r="E44" s="169" t="s">
        <v>2431</v>
      </c>
      <c r="F44" s="27" t="s">
        <v>2406</v>
      </c>
      <c r="G44" s="25"/>
    </row>
    <row r="45" spans="1:7" ht="130">
      <c r="A45" s="293"/>
      <c r="B45" s="202">
        <v>5</v>
      </c>
      <c r="C45" s="149" t="s">
        <v>2232</v>
      </c>
      <c r="D45" s="161">
        <v>42867</v>
      </c>
      <c r="E45" s="169" t="s">
        <v>12652</v>
      </c>
      <c r="F45" s="27" t="s">
        <v>12374</v>
      </c>
      <c r="G45" s="25"/>
    </row>
    <row r="46" spans="1:7" ht="30">
      <c r="A46" s="293"/>
      <c r="B46" s="160">
        <v>5.01</v>
      </c>
      <c r="C46" s="149" t="s">
        <v>2232</v>
      </c>
      <c r="D46" s="161">
        <v>42907</v>
      </c>
      <c r="E46" s="169" t="s">
        <v>15329</v>
      </c>
      <c r="F46" s="27" t="s">
        <v>12374</v>
      </c>
      <c r="G46" s="25"/>
    </row>
    <row r="47" spans="1:7" ht="60">
      <c r="A47" s="293"/>
      <c r="B47" s="160">
        <v>5.0999999999999996</v>
      </c>
      <c r="C47" s="149" t="s">
        <v>2232</v>
      </c>
      <c r="D47" s="161">
        <v>43070</v>
      </c>
      <c r="E47" s="169" t="s">
        <v>12862</v>
      </c>
      <c r="F47" s="27" t="s">
        <v>12863</v>
      </c>
      <c r="G47" s="25"/>
    </row>
    <row r="48" spans="1:7" ht="50">
      <c r="A48" s="293"/>
      <c r="B48" s="160">
        <v>5.1100000000000003</v>
      </c>
      <c r="C48" s="149" t="s">
        <v>13097</v>
      </c>
      <c r="D48" s="161">
        <v>43217</v>
      </c>
      <c r="E48" s="169" t="s">
        <v>13199</v>
      </c>
      <c r="F48" s="27" t="s">
        <v>13124</v>
      </c>
      <c r="G48" s="25"/>
    </row>
    <row r="49" spans="1:7" ht="50">
      <c r="A49" s="293"/>
      <c r="B49" s="160">
        <v>5.12</v>
      </c>
      <c r="C49" s="149" t="s">
        <v>13097</v>
      </c>
      <c r="D49" s="161">
        <v>43581</v>
      </c>
      <c r="E49" s="169" t="s">
        <v>13199</v>
      </c>
      <c r="F49" s="27" t="s">
        <v>13741</v>
      </c>
      <c r="G49" s="25"/>
    </row>
    <row r="50" spans="1:7" ht="70">
      <c r="A50" s="293"/>
      <c r="B50" s="202">
        <v>6</v>
      </c>
      <c r="C50" s="149" t="s">
        <v>13097</v>
      </c>
      <c r="D50" s="161">
        <v>43964</v>
      </c>
      <c r="E50" s="169" t="s">
        <v>13953</v>
      </c>
      <c r="F50" s="27" t="s">
        <v>13744</v>
      </c>
      <c r="G50" s="25"/>
    </row>
    <row r="51" spans="1:7" ht="40">
      <c r="A51" s="293"/>
      <c r="B51" s="160">
        <v>6.01</v>
      </c>
      <c r="C51" s="149" t="s">
        <v>13097</v>
      </c>
      <c r="D51" s="161">
        <v>43970</v>
      </c>
      <c r="E51" s="169" t="s">
        <v>15330</v>
      </c>
      <c r="F51" s="169" t="s">
        <v>13744</v>
      </c>
      <c r="G51" s="25"/>
    </row>
    <row r="52" spans="1:7" ht="40">
      <c r="A52" s="293"/>
      <c r="B52" s="160">
        <v>6.1</v>
      </c>
      <c r="C52" s="149" t="s">
        <v>13097</v>
      </c>
      <c r="D52" s="161">
        <v>44314</v>
      </c>
      <c r="E52" s="169" t="s">
        <v>15323</v>
      </c>
      <c r="F52" s="169" t="s">
        <v>14913</v>
      </c>
      <c r="G52" s="25"/>
    </row>
    <row r="53" spans="1:7" ht="40">
      <c r="A53" s="293"/>
      <c r="B53" s="160">
        <v>6.2</v>
      </c>
      <c r="C53" s="149" t="s">
        <v>13097</v>
      </c>
      <c r="D53" s="161">
        <v>44678</v>
      </c>
      <c r="E53" s="169" t="s">
        <v>15323</v>
      </c>
      <c r="F53" s="169" t="s">
        <v>15322</v>
      </c>
      <c r="G53" s="25"/>
    </row>
    <row r="54" spans="1:7" ht="40">
      <c r="A54" s="293"/>
      <c r="B54" s="160">
        <v>6.21</v>
      </c>
      <c r="C54" s="149" t="s">
        <v>13097</v>
      </c>
      <c r="D54" s="161">
        <v>44687</v>
      </c>
      <c r="E54" s="169" t="s">
        <v>15331</v>
      </c>
      <c r="F54" s="169" t="s">
        <v>15322</v>
      </c>
      <c r="G54" s="25"/>
    </row>
    <row r="55" spans="1:7" ht="40">
      <c r="A55" s="293"/>
      <c r="B55" s="160">
        <v>6.22</v>
      </c>
      <c r="C55" s="149" t="s">
        <v>13097</v>
      </c>
      <c r="D55" s="275">
        <v>44692</v>
      </c>
      <c r="E55" s="169" t="s">
        <v>15330</v>
      </c>
      <c r="F55" s="169" t="s">
        <v>15322</v>
      </c>
      <c r="G55" s="25"/>
    </row>
    <row r="56" spans="1:7" ht="50">
      <c r="A56" s="293"/>
      <c r="B56" s="202">
        <v>6.3</v>
      </c>
      <c r="C56" s="149" t="s">
        <v>13097</v>
      </c>
      <c r="D56" s="275">
        <v>45051</v>
      </c>
      <c r="E56" s="169" t="s">
        <v>15590</v>
      </c>
      <c r="F56" s="169" t="s">
        <v>15371</v>
      </c>
      <c r="G56" s="25"/>
    </row>
    <row r="57" spans="1:7" ht="40">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 All rights reserved.</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F0C5EF4-C848-4FB7-80D2-992D7AF4C66B}"/>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02AD539-0F93-4FEC-BEFB-EADC9D54A5BD}"/>
    </customSheetView>
  </customSheetViews>
  <phoneticPr fontId="10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0" zoomScalePageLayoutView="60" workbookViewId="0">
      <selection activeCell="A31" sqref="A31"/>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123" sqref="E12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15857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15857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15828</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1261636-943A-46EA-BEB6-5AAFAA09611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17" sqref="C17"/>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15830</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15839</v>
      </c>
      <c r="L5" s="224" t="s">
        <v>15840</v>
      </c>
      <c r="M5" s="224" t="s">
        <v>15841</v>
      </c>
      <c r="N5" s="224" t="s">
        <v>15842</v>
      </c>
      <c r="O5" s="224" t="s">
        <v>15842</v>
      </c>
      <c r="P5" s="185" t="s">
        <v>476</v>
      </c>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 ca="1" si="0">IF(AND(C5="Smelter not listed",OR(LEN(D5)=0,LEN(E5)=0)),1,0)</f>
        <v>0</v>
      </c>
      <c r="AB5" s="228" t="str">
        <f t="shared" ref="AB5" ca="1" si="1">B5&amp;C5</f>
        <v>TinMalaysia Smelting Corporation (MSC)</v>
      </c>
    </row>
    <row r="6" spans="1:34" s="227" customFormat="1" ht="20.149999999999999" customHeight="1">
      <c r="A6" s="262" t="s">
        <v>15831</v>
      </c>
      <c r="B6" s="182" t="str">
        <f ca="1">IF(LEN(A6)=0,"",INDEX('Smelter Look-up'!$A:$A,MATCH($A6,'Smelter Look-up'!$E:$E,0)))</f>
        <v>Tin</v>
      </c>
      <c r="C6" s="186" t="str">
        <f ca="1">IF(LEN(A6)=0,"",INDEX('Smelter Look-up'!$C:$C,MATCH($A6,'Smelter Look-up'!$E:$E,0)))</f>
        <v>Malaysia Smelting Corporation Berhad (Port Klang)</v>
      </c>
      <c r="D6" s="230"/>
      <c r="E6" s="182" t="str">
        <f ca="1">IF(ISERROR($V6),"",OFFSET('Smelter Look-up'!$D$4,$V6-4,0)&amp;"")</f>
        <v>MALAYSIA</v>
      </c>
      <c r="F6" s="182" t="str">
        <f ca="1">IF(ISERROR($V6),"",OFFSET('Smelter Look-up'!$E$4,$V6-4,0))</f>
        <v>CID004434</v>
      </c>
      <c r="G6" s="182" t="str">
        <f ca="1">IF(C6=$X$4,IF(ISERROR($V6),"Enter smelter details","RMI"),IF(ISERROR($V6),"",OFFSET('Smelter Look-up'!$F$4,$V6-4,0)))</f>
        <v>RMI</v>
      </c>
      <c r="H6" s="183">
        <f ca="1">IF(ISERROR($V6),"",OFFSET('Smelter Look-up'!$G$4,$V6-4,0))</f>
        <v>0</v>
      </c>
      <c r="I6" s="184" t="str">
        <f ca="1">IF(ISERROR($V6),"",OFFSET('Smelter Look-up'!$H$4,$V6-4,0))</f>
        <v>Port Klang</v>
      </c>
      <c r="J6" s="184" t="str">
        <f ca="1">IF(ISERROR($V6),"",OFFSET('Smelter Look-up'!$I$4,$V6-4,0))</f>
        <v>Selangor</v>
      </c>
      <c r="K6" s="224" t="s">
        <v>15839</v>
      </c>
      <c r="L6" s="224" t="s">
        <v>15840</v>
      </c>
      <c r="M6" s="224" t="s">
        <v>15841</v>
      </c>
      <c r="N6" s="224" t="s">
        <v>15842</v>
      </c>
      <c r="O6" s="224" t="s">
        <v>15842</v>
      </c>
      <c r="P6" s="185" t="s">
        <v>476</v>
      </c>
      <c r="Q6" s="225"/>
      <c r="R6" s="182" t="str">
        <f ca="1">IF(ISERROR($V6),"",OFFSET('Smelter Look-up'!$C$4,$V6-4,0)&amp;"")</f>
        <v>Malaysia Smelting Corporation Berhad (Port Klang)</v>
      </c>
      <c r="S6" s="181" t="str">
        <f t="shared" ref="S6:S37" ca="1" si="2">IF(B6="","",IF(ISERROR(MATCH($E6,CL,0)),"Unknown",INDIRECT("'C'!$A$"&amp;MATCH($E6,CL,0)+1)))</f>
        <v>MY</v>
      </c>
      <c r="T6" s="181" t="str">
        <f ca="1">IF(B6="","",IF(ISERROR(MATCH($J6,SorP!$B$1:$B$6226,0)),"",INDIRECT("'SorP'!$A$"&amp;MATCH($S6&amp;$J6,SorP!C:C,0))))</f>
        <v>MY-10</v>
      </c>
      <c r="U6" s="201"/>
      <c r="V6" s="226">
        <f ca="1">IF(C6="",NA(),IF(OR(C6="Smelter not listed",C6="Smelter not yet identified"),MATCH($B6&amp;$D6,'Smelter Look-up'!$J:$J,0),MATCH($B6&amp;$C6,'Smelter Look-up'!$J:$J,0)))</f>
        <v>469</v>
      </c>
      <c r="X6" s="227">
        <f t="shared" ref="X6:X37" ca="1" si="3">IF(AND(C6="Smelter not listed",OR(LEN(D6)=0,LEN(E6)=0)),1,0)</f>
        <v>0</v>
      </c>
      <c r="AB6" s="228" t="str">
        <f t="shared" ref="AB6:AB37" ca="1" si="4">B6&amp;C6</f>
        <v>TinMalaysia Smelting Corporation Berhad (Port Klang)</v>
      </c>
    </row>
    <row r="7" spans="1:34" s="227" customFormat="1" ht="20.149999999999999" customHeight="1">
      <c r="A7" s="262" t="s">
        <v>15832</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t="s">
        <v>15843</v>
      </c>
      <c r="L7" s="224" t="s">
        <v>15844</v>
      </c>
      <c r="M7" s="224" t="s">
        <v>15841</v>
      </c>
      <c r="N7" s="224" t="s">
        <v>15842</v>
      </c>
      <c r="O7" s="224" t="s">
        <v>15842</v>
      </c>
      <c r="P7" s="185" t="s">
        <v>475</v>
      </c>
      <c r="Q7" s="225"/>
      <c r="R7" s="182" t="str">
        <f ca="1">IF(ISERROR($V7),"",OFFSET('Smelter Look-up'!$C$4,$V7-4,0)&amp;"")</f>
        <v>Aurubis Beerse</v>
      </c>
      <c r="S7" s="181" t="str">
        <f t="shared" ca="1" si="2"/>
        <v>BE</v>
      </c>
      <c r="T7" s="181" t="str">
        <f ca="1">IF(B7="","",IF(ISERROR(MATCH($J7,SorP!$B$1:$B$6226,0)),"",INDIRECT("'SorP'!$A$"&amp;MATCH($S7&amp;$J7,SorP!C:C,0))))</f>
        <v>BE-VAN</v>
      </c>
      <c r="U7" s="201"/>
      <c r="V7" s="226">
        <f ca="1">IF(C7="",NA(),IF(OR(C7="Smelter not listed",C7="Smelter not yet identified"),MATCH($B7&amp;$D7,'Smelter Look-up'!$J:$J,0),MATCH($B7&amp;$C7,'Smelter Look-up'!$J:$J,0)))</f>
        <v>404</v>
      </c>
      <c r="X7" s="227">
        <f t="shared" ca="1" si="3"/>
        <v>0</v>
      </c>
      <c r="AB7" s="228" t="str">
        <f t="shared" ca="1" si="4"/>
        <v>TinAurubis Beerse</v>
      </c>
    </row>
    <row r="8" spans="1:34" s="227" customFormat="1" ht="20.149999999999999" customHeight="1">
      <c r="A8" s="262" t="s">
        <v>15833</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t="s">
        <v>15845</v>
      </c>
      <c r="L8" s="224" t="s">
        <v>15846</v>
      </c>
      <c r="M8" s="224" t="s">
        <v>15841</v>
      </c>
      <c r="N8" s="224" t="s">
        <v>15842</v>
      </c>
      <c r="O8" s="224" t="s">
        <v>15842</v>
      </c>
      <c r="P8" s="185" t="s">
        <v>476</v>
      </c>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3"/>
        <v>0</v>
      </c>
      <c r="AB8" s="228" t="str">
        <f t="shared" ca="1" si="4"/>
        <v>TinMinsur</v>
      </c>
    </row>
    <row r="9" spans="1:34" s="227" customFormat="1" ht="20.149999999999999" customHeight="1">
      <c r="A9" s="262" t="s">
        <v>15834</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t="s">
        <v>15847</v>
      </c>
      <c r="L9" s="224" t="s">
        <v>15848</v>
      </c>
      <c r="M9" s="224" t="s">
        <v>15841</v>
      </c>
      <c r="N9" s="224" t="s">
        <v>15842</v>
      </c>
      <c r="O9" s="224" t="s">
        <v>15842</v>
      </c>
      <c r="P9" s="185" t="s">
        <v>476</v>
      </c>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493</v>
      </c>
      <c r="X9" s="227">
        <f t="shared" ca="1" si="3"/>
        <v>0</v>
      </c>
      <c r="AB9" s="228" t="str">
        <f t="shared" ca="1" si="4"/>
        <v>TinOperaciones Metalurgicas S.A.</v>
      </c>
    </row>
    <row r="10" spans="1:34" s="227" customFormat="1" ht="20.149999999999999" customHeight="1">
      <c r="A10" s="262" t="s">
        <v>15835</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t="s">
        <v>15849</v>
      </c>
      <c r="L10" s="224" t="s">
        <v>15850</v>
      </c>
      <c r="M10" s="224" t="s">
        <v>15841</v>
      </c>
      <c r="N10" s="224" t="s">
        <v>15842</v>
      </c>
      <c r="O10" s="224" t="s">
        <v>15842</v>
      </c>
      <c r="P10" s="185" t="s">
        <v>476</v>
      </c>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3"/>
        <v>0</v>
      </c>
      <c r="AB10" s="228" t="str">
        <f t="shared" ca="1" si="4"/>
        <v>TinPT Timah Tbk Kundur</v>
      </c>
    </row>
    <row r="11" spans="1:34" s="227" customFormat="1" ht="20.149999999999999" customHeight="1">
      <c r="A11" s="262" t="s">
        <v>15836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t="s">
        <v>15851</v>
      </c>
      <c r="L11" s="224" t="s">
        <v>15852</v>
      </c>
      <c r="M11" s="224" t="s">
        <v>15841</v>
      </c>
      <c r="N11" s="224" t="s">
        <v>15842</v>
      </c>
      <c r="O11" s="224" t="s">
        <v>15842</v>
      </c>
      <c r="P11" s="185" t="s">
        <v>476</v>
      </c>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3"/>
        <v>0</v>
      </c>
      <c r="AB11" s="228" t="str">
        <f t="shared" ca="1" si="4"/>
        <v>TinPT Timah Tbk Mentok</v>
      </c>
    </row>
    <row r="12" spans="1:34" s="227" customFormat="1" ht="20.149999999999999" customHeight="1">
      <c r="A12" s="262" t="s">
        <v>15837</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t="s">
        <v>15853</v>
      </c>
      <c r="L12" s="224" t="s">
        <v>15854</v>
      </c>
      <c r="M12" s="224" t="s">
        <v>15841</v>
      </c>
      <c r="N12" s="224" t="s">
        <v>15842</v>
      </c>
      <c r="O12" s="224" t="s">
        <v>15842</v>
      </c>
      <c r="P12" s="185" t="s">
        <v>476</v>
      </c>
      <c r="Q12" s="225"/>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3"/>
        <v>0</v>
      </c>
      <c r="AB12" s="228" t="str">
        <f t="shared" ca="1" si="4"/>
        <v>TinThaisarco</v>
      </c>
    </row>
    <row r="13" spans="1:34" s="227" customFormat="1" ht="20.149999999999999" customHeight="1">
      <c r="A13" s="262" t="s">
        <v>15838</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t="s">
        <v>15855</v>
      </c>
      <c r="L13" s="224" t="s">
        <v>15856</v>
      </c>
      <c r="M13" s="224" t="s">
        <v>15841</v>
      </c>
      <c r="N13" s="224" t="s">
        <v>15842</v>
      </c>
      <c r="O13" s="224" t="s">
        <v>15842</v>
      </c>
      <c r="P13" s="185" t="s">
        <v>475</v>
      </c>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3"/>
        <v>0</v>
      </c>
      <c r="AB13" s="228" t="str">
        <f t="shared" ca="1" si="4"/>
        <v>TinFenix Metals</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8C46641-DF18-454C-BC0F-3A69D2FD30F6}"/>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Senju Metal Industry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Tochigi Facility Soldering materials manufacturing division</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Masahiro Kuroda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conflictfree@senju.com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81-3-3888-5151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Satoru Akita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conflictfree@senju.com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45793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https://www.senju.com/en/csr/social_responsibility/supplier_responsibility/conflict.php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Elisabeth Kaplan</cp:lastModifiedBy>
  <cp:lastPrinted>2015-04-21T20:47:43Z</cp:lastPrinted>
  <dcterms:created xsi:type="dcterms:W3CDTF">2010-06-21T21:00:23Z</dcterms:created>
  <dcterms:modified xsi:type="dcterms:W3CDTF">2025-05-20T06:08:45Z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